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user\Desktop\1.TENDERI 2019 Noe-dek-2020-2021 MoTC\2.LRCP\2.works\5. TENDER 5\Del 6\FINAL Documents announced\"/>
    </mc:Choice>
  </mc:AlternateContent>
  <xr:revisionPtr revIDLastSave="0" documentId="13_ncr:1_{5BF31845-02AB-4F2E-BACB-CD59A853D894}" xr6:coauthVersionLast="47" xr6:coauthVersionMax="47" xr10:uidLastSave="{00000000-0000-0000-0000-000000000000}"/>
  <bookViews>
    <workbookView xWindow="-120" yWindow="-120" windowWidth="29040" windowHeight="15840" activeTab="2" xr2:uid="{00000000-000D-0000-FFFF-FFFF00000000}"/>
  </bookViews>
  <sheets>
    <sheet name="Општина Центар Жупа" sheetId="5" r:id="rId1"/>
    <sheet name="Општина Дебрца" sheetId="2" r:id="rId2"/>
    <sheet name="Тендер5-Дел.6-Рекапитулар " sheetId="4" r:id="rId3"/>
  </sheets>
  <externalReferences>
    <externalReference r:id="rId4"/>
    <externalReference r:id="rId5"/>
  </externalReferences>
  <definedNames>
    <definedName name="bazag2" localSheetId="2">[1]Baza!$B$1:$D$82</definedName>
    <definedName name="bazag2">[2]Baza!$B$1:$D$82</definedName>
    <definedName name="_xlnm.Print_Area" localSheetId="1">'Општина Дебрца'!$A$1:$G$142</definedName>
    <definedName name="_xlnm.Print_Area" localSheetId="0">'Општина Центар Жупа'!$A$1:$G$98</definedName>
    <definedName name="_xlnm.Print_Area" localSheetId="2">'Тендер5-Дел.6-Рекапитулар '!$A$1:$J$9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9" i="2" l="1"/>
  <c r="G100" i="2"/>
  <c r="G101" i="2"/>
  <c r="G102" i="2"/>
  <c r="G103" i="2"/>
  <c r="G104" i="2"/>
  <c r="G105" i="2"/>
  <c r="G106" i="2"/>
  <c r="G107" i="2"/>
  <c r="G108" i="2"/>
  <c r="G109" i="2"/>
  <c r="G110" i="2"/>
  <c r="G111" i="2"/>
  <c r="G112" i="2"/>
  <c r="G113" i="2"/>
  <c r="G97" i="2"/>
  <c r="G98" i="2"/>
  <c r="G96" i="2"/>
  <c r="G51" i="2"/>
  <c r="G319" i="5" l="1"/>
  <c r="G42" i="2" l="1"/>
  <c r="G41" i="2"/>
  <c r="G114" i="2" l="1"/>
  <c r="G318" i="5" l="1"/>
  <c r="G126" i="2" l="1"/>
  <c r="G117" i="2" l="1"/>
  <c r="G58" i="2"/>
  <c r="G50" i="2" l="1"/>
  <c r="G36" i="2"/>
  <c r="G35" i="2"/>
  <c r="G34" i="2"/>
  <c r="E284" i="5" l="1"/>
  <c r="G284" i="5" s="1"/>
  <c r="G248" i="5"/>
  <c r="E247" i="5"/>
  <c r="G247" i="5" s="1"/>
  <c r="G211" i="5"/>
  <c r="E173" i="5" l="1"/>
  <c r="G173" i="5" s="1"/>
  <c r="G140" i="5"/>
  <c r="G143" i="5"/>
  <c r="G107" i="5"/>
  <c r="G40" i="5"/>
  <c r="G39" i="5" l="1"/>
  <c r="G43" i="5"/>
  <c r="G316" i="5" l="1"/>
  <c r="G315" i="5"/>
  <c r="G314" i="5"/>
  <c r="G300" i="5"/>
  <c r="G301" i="5" s="1"/>
  <c r="G306" i="5" s="1"/>
  <c r="G297" i="5"/>
  <c r="G296" i="5"/>
  <c r="G295" i="5"/>
  <c r="G294" i="5"/>
  <c r="G291" i="5"/>
  <c r="G290" i="5"/>
  <c r="G289" i="5"/>
  <c r="G288" i="5"/>
  <c r="G287" i="5"/>
  <c r="G286" i="5"/>
  <c r="G285" i="5"/>
  <c r="G281" i="5"/>
  <c r="G280" i="5"/>
  <c r="G279" i="5"/>
  <c r="G266" i="5"/>
  <c r="G265" i="5"/>
  <c r="G264" i="5"/>
  <c r="G263" i="5"/>
  <c r="G260" i="5"/>
  <c r="G259" i="5"/>
  <c r="G258" i="5"/>
  <c r="G257" i="5"/>
  <c r="G254" i="5"/>
  <c r="G253" i="5"/>
  <c r="G252" i="5"/>
  <c r="G251" i="5"/>
  <c r="G250" i="5"/>
  <c r="G249" i="5"/>
  <c r="G244" i="5"/>
  <c r="G243" i="5"/>
  <c r="G242" i="5"/>
  <c r="G241" i="5"/>
  <c r="G245" i="5" s="1"/>
  <c r="G228" i="5"/>
  <c r="G227" i="5"/>
  <c r="G226" i="5"/>
  <c r="G225" i="5"/>
  <c r="G222" i="5"/>
  <c r="G221" i="5"/>
  <c r="G220" i="5"/>
  <c r="G219" i="5"/>
  <c r="G216" i="5"/>
  <c r="G215" i="5"/>
  <c r="G214" i="5"/>
  <c r="G213" i="5"/>
  <c r="G212" i="5"/>
  <c r="G208" i="5"/>
  <c r="G207" i="5"/>
  <c r="G206" i="5"/>
  <c r="G205" i="5"/>
  <c r="G191" i="5"/>
  <c r="G190" i="5"/>
  <c r="G189" i="5"/>
  <c r="G188" i="5"/>
  <c r="G185" i="5"/>
  <c r="G184" i="5"/>
  <c r="G183" i="5"/>
  <c r="G182" i="5"/>
  <c r="G179" i="5"/>
  <c r="G178" i="5"/>
  <c r="E177" i="5"/>
  <c r="G177" i="5" s="1"/>
  <c r="G176" i="5"/>
  <c r="G175" i="5"/>
  <c r="G174" i="5"/>
  <c r="G170" i="5"/>
  <c r="G169" i="5"/>
  <c r="G155" i="5"/>
  <c r="G154" i="5"/>
  <c r="G151" i="5"/>
  <c r="G150" i="5"/>
  <c r="G149" i="5"/>
  <c r="G148" i="5"/>
  <c r="G145" i="5"/>
  <c r="G144" i="5"/>
  <c r="G139" i="5"/>
  <c r="G138" i="5"/>
  <c r="G124" i="5"/>
  <c r="G123" i="5"/>
  <c r="G122" i="5"/>
  <c r="G121" i="5"/>
  <c r="G118" i="5"/>
  <c r="G117" i="5"/>
  <c r="G116" i="5"/>
  <c r="G115" i="5"/>
  <c r="G114" i="5"/>
  <c r="G111" i="5"/>
  <c r="G110" i="5"/>
  <c r="G109" i="5"/>
  <c r="G108" i="5"/>
  <c r="G104" i="5"/>
  <c r="G103" i="5"/>
  <c r="G102" i="5"/>
  <c r="G85" i="5"/>
  <c r="G86" i="5" s="1"/>
  <c r="G82" i="5"/>
  <c r="G81" i="5"/>
  <c r="G80" i="5"/>
  <c r="G79" i="5"/>
  <c r="G76" i="5"/>
  <c r="G75" i="5"/>
  <c r="G74" i="5"/>
  <c r="G73" i="5"/>
  <c r="G72" i="5"/>
  <c r="G71" i="5"/>
  <c r="G70" i="5"/>
  <c r="G67" i="5"/>
  <c r="G66" i="5"/>
  <c r="G65" i="5"/>
  <c r="G61" i="5"/>
  <c r="G60" i="5"/>
  <c r="G59" i="5"/>
  <c r="G58" i="5"/>
  <c r="G55" i="5"/>
  <c r="G54" i="5"/>
  <c r="G53" i="5"/>
  <c r="G52" i="5"/>
  <c r="G51" i="5"/>
  <c r="G48" i="5"/>
  <c r="G47" i="5"/>
  <c r="G46" i="5"/>
  <c r="G45" i="5"/>
  <c r="G44" i="5"/>
  <c r="G38" i="5"/>
  <c r="G37" i="5"/>
  <c r="G36" i="5"/>
  <c r="G35" i="5"/>
  <c r="G34" i="5"/>
  <c r="G33" i="5"/>
  <c r="G30" i="5"/>
  <c r="G29" i="5"/>
  <c r="G28" i="5"/>
  <c r="G27" i="5"/>
  <c r="G26" i="5"/>
  <c r="G25" i="5"/>
  <c r="G320" i="5" l="1"/>
  <c r="G331" i="5" s="1"/>
  <c r="G267" i="5"/>
  <c r="G272" i="5" s="1"/>
  <c r="G156" i="5"/>
  <c r="G162" i="5" s="1"/>
  <c r="G141" i="5"/>
  <c r="G159" i="5" s="1"/>
  <c r="G31" i="5"/>
  <c r="G90" i="5" s="1"/>
  <c r="G41" i="5"/>
  <c r="G91" i="5" s="1"/>
  <c r="G83" i="5"/>
  <c r="G282" i="5"/>
  <c r="G303" i="5" s="1"/>
  <c r="G186" i="5"/>
  <c r="G197" i="5" s="1"/>
  <c r="G298" i="5"/>
  <c r="G305" i="5" s="1"/>
  <c r="G223" i="5"/>
  <c r="G233" i="5" s="1"/>
  <c r="G105" i="5"/>
  <c r="G128" i="5" s="1"/>
  <c r="G119" i="5"/>
  <c r="G130" i="5" s="1"/>
  <c r="G68" i="5"/>
  <c r="G229" i="5"/>
  <c r="G234" i="5" s="1"/>
  <c r="G261" i="5"/>
  <c r="G271" i="5" s="1"/>
  <c r="G180" i="5"/>
  <c r="G196" i="5" s="1"/>
  <c r="G56" i="5"/>
  <c r="G93" i="5" s="1"/>
  <c r="G209" i="5"/>
  <c r="G231" i="5" s="1"/>
  <c r="G125" i="5"/>
  <c r="G131" i="5" s="1"/>
  <c r="G146" i="5"/>
  <c r="G160" i="5" s="1"/>
  <c r="G112" i="5"/>
  <c r="G129" i="5" s="1"/>
  <c r="G77" i="5"/>
  <c r="G192" i="5"/>
  <c r="G198" i="5" s="1"/>
  <c r="G217" i="5"/>
  <c r="G232" i="5" s="1"/>
  <c r="G292" i="5"/>
  <c r="G304" i="5" s="1"/>
  <c r="G49" i="5"/>
  <c r="G92" i="5" s="1"/>
  <c r="G152" i="5"/>
  <c r="G161" i="5" s="1"/>
  <c r="G62" i="5"/>
  <c r="G94" i="5" s="1"/>
  <c r="G269" i="5"/>
  <c r="G171" i="5"/>
  <c r="G195" i="5" s="1"/>
  <c r="G255" i="5"/>
  <c r="G270" i="5" s="1"/>
  <c r="H211" i="4"/>
  <c r="G163" i="5" l="1"/>
  <c r="G326" i="5" s="1"/>
  <c r="G132" i="5"/>
  <c r="G307" i="5"/>
  <c r="G273" i="5"/>
  <c r="G87" i="5"/>
  <c r="G95" i="5" s="1"/>
  <c r="G96" i="5" s="1"/>
  <c r="G199" i="5"/>
  <c r="G235" i="5"/>
  <c r="G328" i="5" s="1"/>
  <c r="G329" i="5" l="1"/>
  <c r="G324" i="5"/>
  <c r="G330" i="5"/>
  <c r="G325" i="5"/>
  <c r="G327" i="5"/>
  <c r="G332" i="5" l="1"/>
  <c r="H7" i="4" s="1"/>
  <c r="H8" i="4" l="1"/>
  <c r="I7" i="4"/>
  <c r="I8" i="4" s="1"/>
  <c r="G135" i="2"/>
  <c r="J7" i="4" l="1"/>
  <c r="J8" i="4" s="1"/>
  <c r="G118" i="2"/>
  <c r="G76" i="2"/>
  <c r="G124" i="2"/>
  <c r="G122" i="2"/>
  <c r="G121" i="2"/>
  <c r="G120" i="2"/>
  <c r="G119" i="2"/>
  <c r="G90" i="2"/>
  <c r="G91" i="2"/>
  <c r="G92" i="2"/>
  <c r="G93" i="2"/>
  <c r="G89" i="2"/>
  <c r="G87" i="2"/>
  <c r="G86" i="2"/>
  <c r="G84" i="2"/>
  <c r="G80" i="2"/>
  <c r="G81" i="2"/>
  <c r="G82" i="2"/>
  <c r="G79" i="2"/>
  <c r="G75" i="2"/>
  <c r="G74" i="2"/>
  <c r="G60" i="2"/>
  <c r="G61" i="2"/>
  <c r="G62" i="2"/>
  <c r="G63" i="2"/>
  <c r="G64" i="2"/>
  <c r="G65" i="2"/>
  <c r="G66" i="2"/>
  <c r="G67" i="2"/>
  <c r="G68" i="2"/>
  <c r="G69" i="2"/>
  <c r="G70" i="2"/>
  <c r="G71" i="2"/>
  <c r="G59" i="2"/>
  <c r="G56" i="2"/>
  <c r="G49" i="2"/>
  <c r="G48" i="2"/>
  <c r="G47" i="2"/>
  <c r="G46" i="2"/>
  <c r="G127" i="2" l="1"/>
  <c r="G94" i="2"/>
  <c r="G134" i="2" s="1"/>
  <c r="G52" i="2"/>
  <c r="G25" i="2" l="1"/>
  <c r="G26" i="2"/>
  <c r="G27" i="2"/>
  <c r="G28" i="2"/>
  <c r="G29" i="2"/>
  <c r="G43" i="2" l="1"/>
  <c r="G40" i="2"/>
  <c r="G32" i="2"/>
  <c r="G33" i="2"/>
  <c r="G24" i="2"/>
  <c r="G37" i="2" l="1"/>
  <c r="G131" i="2" s="1"/>
  <c r="G136" i="2"/>
  <c r="G44" i="2"/>
  <c r="G132" i="2" s="1"/>
  <c r="G30" i="2"/>
  <c r="G130" i="2" s="1"/>
  <c r="G53" i="2"/>
  <c r="G133" i="2" s="1"/>
  <c r="G137" i="2" l="1"/>
  <c r="H5" i="4" s="1"/>
  <c r="H6" i="4" l="1"/>
  <c r="I5" i="4"/>
  <c r="I6" i="4" s="1"/>
  <c r="J5" i="4" l="1"/>
  <c r="J6" i="4" s="1"/>
  <c r="J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Joze Jovanovski</author>
  </authors>
  <commentList>
    <comment ref="C254" authorId="0" shapeId="0" xr:uid="{00000000-0006-0000-0000-000001000000}">
      <text>
        <r>
          <rPr>
            <b/>
            <sz val="9"/>
            <color indexed="81"/>
            <rFont val="Tahoma"/>
            <family val="2"/>
          </rPr>
          <t>Joze Jovanovski:</t>
        </r>
        <r>
          <rPr>
            <sz val="9"/>
            <color indexed="81"/>
            <rFont val="Tahoma"/>
            <family val="2"/>
          </rPr>
          <t xml:space="preserve">
Зашто се повикува на тс 4.1. а напред е референца само 3.11?</t>
        </r>
      </text>
    </comment>
  </commentList>
</comments>
</file>

<file path=xl/sharedStrings.xml><?xml version="1.0" encoding="utf-8"?>
<sst xmlns="http://schemas.openxmlformats.org/spreadsheetml/2006/main" count="898" uniqueCount="350">
  <si>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</si>
  <si>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</si>
  <si>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</si>
  <si>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</si>
  <si>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</si>
  <si>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</si>
  <si>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</si>
  <si>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</si>
  <si>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</si>
  <si>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</si>
  <si>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</si>
  <si>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</si>
  <si>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</si>
  <si>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</si>
  <si>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</si>
  <si>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</si>
  <si>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</si>
  <si>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</si>
  <si>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</si>
  <si>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</si>
  <si>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</si>
  <si>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</si>
  <si>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</si>
  <si>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</si>
  <si>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</si>
  <si>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</si>
  <si>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</si>
  <si>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</si>
  <si>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</si>
  <si>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</si>
  <si>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</si>
  <si>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</si>
  <si>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</si>
  <si>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</si>
  <si>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</si>
  <si>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</si>
  <si>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км</t>
  </si>
  <si>
    <t>м1</t>
  </si>
  <si>
    <t>м2</t>
  </si>
  <si>
    <t>м3</t>
  </si>
  <si>
    <t>парче</t>
  </si>
  <si>
    <t>2.ВКУПНО ЗА ПРИПРЕМНИ РАБОТИ</t>
  </si>
  <si>
    <t>3. ДОЛЕН СТРОЈ</t>
  </si>
  <si>
    <t>3.ВКУПНО ЗА ДОЛЕН СТРОЈ:</t>
  </si>
  <si>
    <t>4.ВКУПНО ЗА ГОРЕН СТРОЈ:</t>
  </si>
  <si>
    <t>ВКУПНО за 1. ОПШТИ РАБОТИ:</t>
  </si>
  <si>
    <t>ВКУПНО за 2. ПРИПРЕМНИ РАБОТИ:</t>
  </si>
  <si>
    <t>ВКУПНО за 3. ДОЛЕН СТРОЈ:</t>
  </si>
  <si>
    <t>ВКУПНО за 4. ГОРЕН СТРОЈ</t>
  </si>
  <si>
    <t xml:space="preserve"> </t>
  </si>
  <si>
    <t>Тех. Спе.</t>
  </si>
  <si>
    <t>1.3.1            1.3.4</t>
  </si>
  <si>
    <t>1.ВКУПНО  ЗА ОПШТИ РАБОТИ</t>
  </si>
  <si>
    <t>Изработка на сообраќаен проект за времена измена на режим за сообраќај</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</si>
  <si>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</si>
  <si>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</si>
  <si>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Дислокација на постојни столбови за инсталации</t>
  </si>
  <si>
    <t>Вкупно</t>
  </si>
  <si>
    <t>Вредност</t>
  </si>
  <si>
    <t xml:space="preserve">ВКУПНА ВРЕДНОСТ </t>
  </si>
  <si>
    <t>1.2</t>
  </si>
  <si>
    <t>1.6</t>
  </si>
  <si>
    <t>1.7</t>
  </si>
  <si>
    <t>1.8</t>
  </si>
  <si>
    <t>3.1</t>
  </si>
  <si>
    <t>3.2</t>
  </si>
  <si>
    <t>3.3</t>
  </si>
  <si>
    <t>4.1</t>
  </si>
  <si>
    <t>4.2</t>
  </si>
  <si>
    <t>4.5</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</si>
  <si>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</si>
  <si>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</si>
  <si>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</si>
  <si>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Име на Понудувачот:</t>
  </si>
  <si>
    <t>Име на овластениот потписник:</t>
  </si>
  <si>
    <t>Потпис и печат:</t>
  </si>
  <si>
    <t>Обележување и осигурање на трасата</t>
  </si>
  <si>
    <t>Набавка, транспорт и вгардување на бетонски павер елементи за тротоар поставен на ситен песок од 3-5см.</t>
  </si>
  <si>
    <t>Премачкување на слоевите на стар со нов асфалт со РБ200</t>
  </si>
  <si>
    <t>РЕКОНСТРУКЦИЈА НА УЛИЦА ВО С.ВОЛИНО</t>
  </si>
  <si>
    <t>Машинско сечење на постоечки асфалт за поставување на бетонски рабници и спој со приклучни улици</t>
  </si>
  <si>
    <t>Набавка, транспорт и вградување на лиени бетонски рабници 8/15со MB 40 на подлога од бетон со MB25, заливање на истите со бетон од задната страна и изработка на фуги од цементен малтер на споевите (тротоар)</t>
  </si>
  <si>
    <t>Нивелирање на постојни шахти</t>
  </si>
  <si>
    <t>Исколчување и обележување на трасата на атмосферскиот колектор со обележување на сите прекршни темиња, со поврзување на постоечкиот репер од полигоналната мрежа.</t>
  </si>
  <si>
    <t>Машински ископ во Т.О. (тесен откоп), длабочина на ров 0-2 м. Со транспорт на материјалот во депонија. За дренажен ров за постелка.</t>
  </si>
  <si>
    <t>Исполна на дренажни ровови со филтерски материјал. 8-16мм</t>
  </si>
  <si>
    <t>Изработка на подлога за дренажната цевка од ровот, од мршав бетон МБ30 вклучувајќи набавка и транспорт</t>
  </si>
  <si>
    <t>Набавка, транспорт и изработка на дренажни перфорирани цевки Ø100mm PE SN8</t>
  </si>
  <si>
    <t>час</t>
  </si>
  <si>
    <t>DN315</t>
  </si>
  <si>
    <t>Со просечна висина од 1.0м-1.5м</t>
  </si>
  <si>
    <t>Испитување на изведената линија и сиот споен материјал под соодветен притисок, според стандардна метода за тестирање(технички услови)</t>
  </si>
  <si>
    <t>Набавка транспорт и вградување на комплет бетонски цевасти пропуст Ф 600мм со изработка на влезно излезна градба, со претходен ископ на ровот, планирање и затрпување со тампонски материјал (според дадени графички цртежи).  Броја 2</t>
  </si>
  <si>
    <t>Набавка транспорт и вградување на Армирано-Бетонски капаци со рачки, поставени врз бетонските канали
димeнзии: 60cm*100cm*15cm</t>
  </si>
  <si>
    <t>Машински и дел рачен ископ за канал на земја во  III i IV категорија,  со утовар и транспорт до локација или депонија посочена од страна на Инвеститорот - Општината, до 10 км</t>
  </si>
  <si>
    <t>Планирање на дното и косините од каналот.</t>
  </si>
  <si>
    <t>Набавка, транспорт и вградување на бетон со МБ35 во оплата со дебелина на дното 10см и
дебелина на ѕидови 10см (според
дадени графички цртежи) (248м*0.16м3/м1)</t>
  </si>
  <si>
    <t>Набавка, транспорт и вградување на ребраста арматура РА400/500
Ф8мм. (248м1*15.57кг/м1) за канал</t>
  </si>
  <si>
    <t>кг.</t>
  </si>
  <si>
    <t>5.1 Геодетски работи</t>
  </si>
  <si>
    <t>5.2 Земјени работи</t>
  </si>
  <si>
    <t>5.3 Монтажни работи</t>
  </si>
  <si>
    <t>5.4 Ревизиони шахти</t>
  </si>
  <si>
    <t>5.5 Останати работи</t>
  </si>
  <si>
    <t>4.4</t>
  </si>
  <si>
    <t>4.6</t>
  </si>
  <si>
    <t>Набавка и транспорт на PE SN 8 цевки со сите потребни фитинзи за комплетирање и ставање во употреба изработени според DIN EN 13478-3, класа на крутост според DIN EN ISO 9969, со приклучна спојка рабен прстен за дихтување според DIN EN 681 (според технички опис на
опремата) и графички прикази.</t>
  </si>
  <si>
    <t>Набавка транспорт и вградување на жабен капак DN300</t>
  </si>
  <si>
    <t>Набавка, транспорт и монтажа на вибро-пресувани бетонски шахти Ф1000 составени од прстени
1000/1000, 1000/500, 1000/250 и завршен конусен елемент 1000/600 комплет со сиот споен материјал и изработка на дно и кинета на шахтата. Во цената влегува и проширување на ровот за поставување на шахтата , изработка на подлога од тампон со Д=10 см на дното од шахтата и нејзино странично затрпување со одбран материјал од ископот и набивање на насипаниот
материјал во слоеви од по 30 см. (според техничките услови) и графички прикази.</t>
  </si>
  <si>
    <t>Вградување на качувалки од бетонско железо Ф 20 мм</t>
  </si>
  <si>
    <t>Набавка и вградување на PE SN 8
DN 450 цевки за сливници со димензии Ф/Н 348/1300мм.
комплет со сливна решетка РП-511 со носивост 400КН .Сливната решетка е со димензии А/А
400/400мм. поставена на армирано бетонска плоча МБ-35 со
димензии 0.95*0.95м и дебелина Д=15 см двострано армирана со арматура Ф10мм.Cливникот е приклучен со шахтата со цевка ПЕ-
СН-8 DN 200мм. во се према
детал.Во цената влегува и ископот за поставување на сливникот , изработка на подлога од бетон МБ
25 со Д=15см  на дното од сливникот и нејзино странично затрпување со тампонски материјал и набивање на насипаниот материјал во слоеви од по 30 см. (според техничките услови и графички прикази.)</t>
  </si>
  <si>
    <r>
      <rPr>
        <sz val="11"/>
        <color rgb="FF000000"/>
        <rFont val="StobiSerif Regular"/>
        <family val="3"/>
      </rPr>
      <t>Машински во материјал III и IV
категорија - 75%</t>
    </r>
  </si>
  <si>
    <r>
      <rPr>
        <sz val="11"/>
        <color rgb="FF000000"/>
        <rFont val="StobiSerif Regular"/>
        <family val="3"/>
      </rPr>
      <t>Рачен во материјал III и IV
категорија - 25%</t>
    </r>
  </si>
  <si>
    <r>
      <rPr>
        <sz val="11"/>
        <color rgb="FF000000"/>
        <rFont val="StobiSerif Regular"/>
        <family val="3"/>
      </rPr>
      <t>Црпење на вода од ровот</t>
    </r>
  </si>
  <si>
    <r>
      <rPr>
        <sz val="11"/>
        <color rgb="FF000000"/>
        <rFont val="StobiSerif Regular"/>
        <family val="3"/>
      </rPr>
      <t>Набавка транспорт и рачно распостилање на песок со големина на зрно од 2-8мм по дното на ровот со Д=10см</t>
    </r>
  </si>
  <si>
    <r>
      <rPr>
        <sz val="11"/>
        <color rgb="FF000000"/>
        <rFont val="StobiSerif Regular"/>
        <family val="3"/>
      </rPr>
      <t>Машинско и дел рачно затрупување на ровот  -30 см под кота на терен  со делумно одбран материјал од ископот и набивање во слоеви од по 30 cm</t>
    </r>
  </si>
  <si>
    <r>
      <rPr>
        <sz val="11"/>
        <color rgb="FF000000"/>
        <rFont val="StobiSerif Regular"/>
        <family val="3"/>
      </rPr>
      <t>Набавка транспорт и вградување со набивање на до потребна збиеност ЦБР=100 и Мс &gt;90Мпа на сепариран дробен камен со големина на зрно до 63мм за затрпување на завршниот дел од ровот. Со Д=30.0см</t>
    </r>
  </si>
  <si>
    <t>Рушење на постоечки бетон со набавка, транспорт и вградување на нов МБ 20 со дебелина до 7cm</t>
  </si>
  <si>
    <t>Набавка, транспорт и монтажа на мерно разводен ормар тип Б2 со дистрибутивен и команден дел, заштита ИП65. Ормарот ќе биде дводелен, енергетски дел и разводен дел со управувачки елементи. Управувањето на уличното светло ќе биде преку астрономски часовник. Вградена опрема:
-тастер прекинувач за палење на сијалица во РТ
-лед сијалица 8W за монтажа во РТ
-астрономски часовник
-9 x автоматски осигурувачи Б25А/1п
-2 x автоматски осигурувачи Б10А/1п
-1 x контактор CNM-25A
-1 x гребенест прекинувач со три положби 10А
-1 x ножасти осигурувачи NV00-40A, 3p
-3 х изолиран нн раставивач до 160 А, 3р</t>
  </si>
  <si>
    <t>Набавка, транспорт и положување во претходно припремен кабловски ров на кабел од типот NAYY 4 x 16 mm² комплет со приклучување на кабелот во столбовите со соодветни папучи, со сиот врзен, споен, носив материал, спремно за употреба</t>
  </si>
  <si>
    <t>Набавка транспорт и полагање во претходно припремен кабловски ров на челично поцинкувана лента Fe/Zn 30x4 mm според DIN EN 50164-2 (VDE 0182 дел 202), со задоволување на IEC 62305 (VDE 0185-305), комплет со вкрсни плочки и сиот потребен врзен, споен, носив материал, спремно за употреба</t>
  </si>
  <si>
    <t>Набавка, транспорт и полагање на PVC ГАЛ штитник</t>
  </si>
  <si>
    <t>Набавка,транспорт и полагање на PVC опоменска лента во црвена боја со натпис "ВНИМАНИЕ ЕНЕРГЕТСКИ КАБЕЛ"</t>
  </si>
  <si>
    <t>Набавка, транспорт и растурање на ситен песок за постелка и прекривка на кабелот во два слоеви од по 10 cm со нивелирање и порамнување</t>
  </si>
  <si>
    <t>Набавка транспорт и монтажа на  топло поцинкуван трисегментен столб со висина од 6 m изработен од безшавен цеваст профил со  следнава опрема:
- вградена разводна табла согласно EN стандардите, со клеми за довод и одвод, два автоматски осигурувачи тип C10 A и степен на заштита min  IP54, 
- шемирано со бакарна жица со напречен пресек од min 1 mm² и изолација отпорна на температура до 90 °C во согласност со CEI20, во согласност со EN 60598-1, EN 60598-2-3
- комплет со сите потребни земјено-градежни работи и сиот потребен  врзен, споен, носив материал, спремно за употреба</t>
  </si>
  <si>
    <t>Набавка транспорт и монтажа на  топло поцинкуван трисегментен столб со висина од 8 m изработен од безшавен цеваст профил со  следнава опрема:
- вградена разводна табла согласно EN стандардите, со клеми за довод и одвод, два автоматски осигурувачи тип C10 A и степен на заштита min  IP54, 
- шемирано со бакарна жица со напречен пресек од min 1 mm² и изолација отпорна на температура до 90 °C во согласност со CEI20, во согласност со EN 60598-1, EN 60598-2-3
- комплет со сите потребни земјено-градежни работи и сиот потребен  врзен, споен, носив материал, спремно за употреба</t>
  </si>
  <si>
    <t xml:space="preserve">Набавка транспорт и полагање на челична цевка Ф90 mm за полагање на кабли </t>
  </si>
  <si>
    <t>Марење на отпорност на заземјување на столбовите, мерење на отпорност на распростирање на заштитниот заземјувач со издавање на атест за исправност на инсталацијата</t>
  </si>
  <si>
    <t>Мерење на средна погонска осветленост со издавање на атест</t>
  </si>
  <si>
    <t>Останат ситен материјал неспомнат на друго место</t>
  </si>
  <si>
    <t>ВКУПНО за 5. ОДВОДНУВАЊЕ:</t>
  </si>
  <si>
    <t>6. ЕЛЕКТРОИНСТАЛАЦИИ</t>
  </si>
  <si>
    <r>
      <t xml:space="preserve">Набавка транспорт и монтажа на топлло поцинкувана еднокрака лира со соодветен механизам за прицврстување, основа изработена од безшавен цеваст профил </t>
    </r>
    <r>
      <rPr>
        <i/>
        <sz val="11"/>
        <rFont val="StobiSerif Regular"/>
        <family val="3"/>
      </rPr>
      <t>Ф98 mm</t>
    </r>
    <r>
      <rPr>
        <sz val="11"/>
        <rFont val="StobiSerif Regular"/>
        <family val="3"/>
      </rPr>
      <t xml:space="preserve"> и карак со должина од 100 cm изработен од безшавен цеваст профил </t>
    </r>
    <r>
      <rPr>
        <i/>
        <sz val="11"/>
        <rFont val="StobiSerif Regular"/>
        <family val="3"/>
      </rPr>
      <t xml:space="preserve">Ф76 m, </t>
    </r>
    <r>
      <rPr>
        <sz val="11"/>
        <rFont val="StobiSerif Regular"/>
        <family val="3"/>
      </rPr>
      <t xml:space="preserve">комплет со сиот потребен ситен, споен и врзен материал, поврзување, испитување и пуштање во работа </t>
    </r>
  </si>
  <si>
    <r>
      <t xml:space="preserve">Набавка транспорт и монтажа на бетонски фундамент  (МБ30) со димензија 60х60х60 cm комплет со анкер, отвор </t>
    </r>
    <r>
      <rPr>
        <i/>
        <sz val="11"/>
        <rFont val="StobiSerif Regular"/>
        <family val="3"/>
      </rPr>
      <t>Ф160 mm</t>
    </r>
    <r>
      <rPr>
        <sz val="11"/>
        <rFont val="StobiSerif Regular"/>
        <family val="3"/>
      </rPr>
      <t xml:space="preserve"> изведен со крута PVC цевка Ф160 mm со должина од 1 m за магистрално водење на кабли низ фундаментот  и две гибливи црева </t>
    </r>
    <r>
      <rPr>
        <i/>
        <sz val="11"/>
        <rFont val="StobiSerif Regular"/>
        <family val="3"/>
      </rPr>
      <t xml:space="preserve">Ф70 mm </t>
    </r>
    <r>
      <rPr>
        <sz val="11"/>
        <rFont val="StobiSerif Regular"/>
        <family val="3"/>
      </rPr>
      <t>за полагање на доводен и одводен кабел до светилката, во се според техничките цртежи дадени во прилог, комплет со сите потребни земјено-градежни работи</t>
    </r>
  </si>
  <si>
    <r>
      <t xml:space="preserve">Набавка транспорт и монтажа на бетонски фундамент  (МБ30) со димензија 100х100х100 cm комплет со анкер, отвор </t>
    </r>
    <r>
      <rPr>
        <i/>
        <sz val="11"/>
        <rFont val="StobiSerif Regular"/>
        <family val="3"/>
      </rPr>
      <t>Ф160 mm</t>
    </r>
    <r>
      <rPr>
        <sz val="11"/>
        <rFont val="StobiSerif Regular"/>
        <family val="3"/>
      </rPr>
      <t xml:space="preserve"> изведен со крута PVC цевка Ф160 mm со должина од 1 m за магистрално водење на кабли низ фундаментот  и две гибливи црева </t>
    </r>
    <r>
      <rPr>
        <i/>
        <sz val="11"/>
        <rFont val="StobiSerif Regular"/>
        <family val="3"/>
      </rPr>
      <t xml:space="preserve">Ф70 mm </t>
    </r>
    <r>
      <rPr>
        <sz val="11"/>
        <rFont val="StobiSerif Regular"/>
        <family val="3"/>
      </rPr>
      <t>за полагање на доводен и одводен кабел до светилката, во се според техничките цртежи дадени во прилог, комплет со сите потребни земјено-градежни работи</t>
    </r>
  </si>
  <si>
    <r>
      <t xml:space="preserve">Набавка транспорт и полагање на крута PVC цевка </t>
    </r>
    <r>
      <rPr>
        <i/>
        <sz val="11"/>
        <rFont val="StobiSerif Regular"/>
        <family val="3"/>
      </rPr>
      <t xml:space="preserve">Ф110 mm </t>
    </r>
    <r>
      <rPr>
        <sz val="11"/>
        <rFont val="StobiSerif Regular"/>
        <family val="3"/>
      </rPr>
      <t>за изведба на кабловска канализација за премин под улица според детал даден во прилог</t>
    </r>
  </si>
  <si>
    <t>5.ОДВОДНУВАЊЕ</t>
  </si>
  <si>
    <t>5.1 .ПРОПУСТИ</t>
  </si>
  <si>
    <t>5.2.АБ КАНАЛ 0,6/0,6  Л=248 м1</t>
  </si>
  <si>
    <t>6. ВКУПНО ЗА ЕЛЕКТРИЧНИ ИНСТАЛАЦИИ</t>
  </si>
  <si>
    <t>ВКУПНО за 6. ЕЛЕКТРИЧНИ ИНСТАЛАЦИИ:</t>
  </si>
  <si>
    <t>СЕ ВКУПНО</t>
  </si>
  <si>
    <t>ВКУПНО за 7. СООБРАЌАЈНА СИГНАЛИЗАЦИЈА И ОПРЕМА:</t>
  </si>
  <si>
    <t>7. ВКУПНО ЗА СООБРАЌАЈНА СИГНАЛИЗАЦИЈА И ОПРЕМА</t>
  </si>
  <si>
    <t>Набавка транспорт и вградување на армирано бетонски плочи за шахти со МБ 35 и димензии
1.2*1.2м м и Д= 0.2м армирани
двострано со Ф 10 мм, комплет со вграден лиено железен капак РП-213 со носивост 400КН и тежина 66 кг.</t>
  </si>
  <si>
    <t>РЕКАПИТУЛАР - Реконструкција на локална улица во с. Волино</t>
  </si>
  <si>
    <t>5. ВКУПНО ЗА ОДВОДНУВАЊЕ</t>
  </si>
  <si>
    <t>Непредвидени
 работи ( 10 % )</t>
  </si>
  <si>
    <t>Предмер Пресметка Бр.1:Реконструкција  на улица во с.Волино, Општина Дебрца</t>
  </si>
  <si>
    <t>ВКУПНО ЗА ОПШТИНА ДЕБРЦА (ден. без ДДВ):</t>
  </si>
  <si>
    <r>
      <t>ВКУПНО ЗА ОПШТИНА</t>
    </r>
    <r>
      <rPr>
        <b/>
        <sz val="12"/>
        <color rgb="FF000000"/>
        <rFont val="StobiSerif Regular"/>
        <family val="3"/>
      </rPr>
      <t xml:space="preserve"> ЦЕНТАР ЖУПА </t>
    </r>
    <r>
      <rPr>
        <b/>
        <sz val="12"/>
        <color indexed="8"/>
        <rFont val="StobiSerif Regular"/>
        <family val="3"/>
      </rPr>
      <t>(ден. без ДДВ):</t>
    </r>
  </si>
  <si>
    <t>Предмер Пресметка Бр.2:Реконструкција  на улици во с. Коџаџик.</t>
  </si>
  <si>
    <t xml:space="preserve">ПРЕДМЕР А : ГРАДЕЖНИ РАБОТИ НА ПАТ/УЛИЦА  </t>
  </si>
  <si>
    <t>Поз.</t>
  </si>
  <si>
    <t>Тех. Спец.</t>
  </si>
  <si>
    <t>ед. мерка</t>
  </si>
  <si>
    <t>количина</t>
  </si>
  <si>
    <t>ед. цена</t>
  </si>
  <si>
    <t>вк. денари</t>
  </si>
  <si>
    <t>[1]</t>
  </si>
  <si>
    <t>[2]</t>
  </si>
  <si>
    <t>[3]</t>
  </si>
  <si>
    <t>[4]</t>
  </si>
  <si>
    <t>[5]</t>
  </si>
  <si>
    <t>[6]</t>
  </si>
  <si>
    <t>[7] = [5] x [6]</t>
  </si>
  <si>
    <t xml:space="preserve">                         1. ОПШТИ РАБОТИ</t>
  </si>
  <si>
    <t>Изработка на план за контрола на квалитет за сите улици-1,2,3,4,5,6 и 7</t>
  </si>
  <si>
    <t>пауш.</t>
  </si>
  <si>
    <t>Дополнителни геотехнички истражувања и лабораториски тестирања сите улици-1,2,3,4,5,6 и 7</t>
  </si>
  <si>
    <t>Изработка проект на изведена состојба во 3-ри хартиени копии и 1 примерок во електронски формат на CD сите улици-1,2,3,4,5,6 и 7</t>
  </si>
  <si>
    <t>Изработка сообраќаен проект за времена измена на режим за сообраќај сите улици-1,2,3,4,5,6 и 7</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</si>
  <si>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 сите улици-1,2,3,4,5,6 и 7</t>
  </si>
  <si>
    <t>1.Вкупно Општи Работи</t>
  </si>
  <si>
    <t xml:space="preserve">                         2.ПРИПРЕМНИ РАБОТИ</t>
  </si>
  <si>
    <t>Обележување и осигурување на траса</t>
  </si>
  <si>
    <t>Расчистување на траса од грмушки, корења и дрва</t>
  </si>
  <si>
    <t>2.5</t>
  </si>
  <si>
    <t>Рушење постоечки асфалт од коловоз d=10см со утовар и транспорт до локација или депонија посочена од страна на Инвеститорот-Општината.</t>
  </si>
  <si>
    <t>2.64</t>
  </si>
  <si>
    <t>Попречно сечење на постоечки асфалт 
d=12 см</t>
  </si>
  <si>
    <t>дрвени бандери</t>
  </si>
  <si>
    <t>бетонски бандери</t>
  </si>
  <si>
    <t>2. Вкупно Припремни работи:</t>
  </si>
  <si>
    <t xml:space="preserve">                         3. ДОЛЕН СТРОЈ</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</si>
  <si>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 (4.311,00 м3)</t>
  </si>
  <si>
    <t>Изработка на подтло/легло</t>
  </si>
  <si>
    <t>Планирање и валирање постелка</t>
  </si>
  <si>
    <t>Машинска изработка на насип од материјал од усеците, планирање и набивање во слоеви од 30-40 см до потребната збиеност (доколку одговара материјалот од ископ), со набавка и транспорт на соодветен материјал за насип</t>
  </si>
  <si>
    <t>3.10.10</t>
  </si>
  <si>
    <t xml:space="preserve">Нивелирање на постоечките капаци од постоечки шахти до соодветна висина-кота </t>
  </si>
  <si>
    <t>3.11</t>
  </si>
  <si>
    <t>3. Вкупно Долен строј:</t>
  </si>
  <si>
    <t xml:space="preserve">                         4. ГОРЕН СТРОЈ</t>
  </si>
  <si>
    <t>Прскање со битуменска емулзија 250гр-500гр/м2 со 60% катјонска нестабилна помеѓу БНХС16 и тампон</t>
  </si>
  <si>
    <t>Изработка на асфалтни риголи d=50см порабени со бетонски рабник 18/24/100см и бетонска подлога под асфалтот со дебелина 10 см и МБ30</t>
  </si>
  <si>
    <t>4.Вкупно Горен строј:</t>
  </si>
  <si>
    <t xml:space="preserve">                         5.ОДВОДНУВАЊЕ</t>
  </si>
  <si>
    <t>Изработка на испусти со бетонски каналети по косини на насипи и влезови во арм.бет.казанчиња од пропусти, за одводнување на атмосферските води од риголите</t>
  </si>
  <si>
    <t>Изработка на дренажни испусти Ø200мм со излезна бетонска глава и бетонско легло за укрстување на дренажната и испустната цевка(Детаљ-1 и 2)</t>
  </si>
  <si>
    <t>5.Вкупно одводнување:</t>
  </si>
  <si>
    <t xml:space="preserve">                         1.ЗЕМЈЕНИ РАБОТИ</t>
  </si>
  <si>
    <t>Рачен ископ во тесен откоп за темели на арм.бет.излезна глава, плоча и арм.бет.казанче во земја од  III и IV</t>
  </si>
  <si>
    <t xml:space="preserve">Насипување-затрупување на арм.бет.цеваст пропуст во слоеви од 20см до 30см со соодветен материјал, околу цевката и 30 см над цевката  </t>
  </si>
  <si>
    <t>1.Вкупно земјени работи:</t>
  </si>
  <si>
    <t xml:space="preserve">                         2.БЕТОНСКИ РАБОТИ</t>
  </si>
  <si>
    <t>Бетонирање порамнителен слој со d=10см, бетон MB15                                                   1.60x4.64x0.10</t>
  </si>
  <si>
    <t>Бетонирање арм.бет.праг за ризберма на излез со бетон MB30</t>
  </si>
  <si>
    <t>Бетонирање ризберма на излез од А.Б.Ц.Пропуст со MB15</t>
  </si>
  <si>
    <t>Бетонирање арм.бет.излезна глава со бетон MB30</t>
  </si>
  <si>
    <t>Бетонирање арм.бет.влезно казанче со бетон MB30</t>
  </si>
  <si>
    <t>2.Вкупно бетонски работи:</t>
  </si>
  <si>
    <t xml:space="preserve">                         3.АРМИРАЧКИ РАБОТИ</t>
  </si>
  <si>
    <t>3.Армирачки работи:</t>
  </si>
  <si>
    <t xml:space="preserve">                         4.МОНТАЖНИ РАБОТИ</t>
  </si>
  <si>
    <t>4.Монтажни работи:</t>
  </si>
  <si>
    <t>ВКУПНО 1+2+3+4 :</t>
  </si>
  <si>
    <t>РЕКАПИТУЛАР-ВКУПНО ГРАДЕЖНИ РАБОТИ ЗА УЛИЦА-1</t>
  </si>
  <si>
    <t>ДЕНАРИ</t>
  </si>
  <si>
    <t>4. ГОРЕН СТРОЈ</t>
  </si>
  <si>
    <t>5. ОДВОДНУВАЊЕ</t>
  </si>
  <si>
    <t>6. ОБЈЕКТИ-ПРОПУСТИ</t>
  </si>
  <si>
    <t>ВКУПНО</t>
  </si>
  <si>
    <t>Изработка на канавка која се спојува со постоечка канавка на асфалтен пат</t>
  </si>
  <si>
    <t>РЕКАПИТУЛАР-ВКУПНО ГРАДЕЖНИ РАБОТИ ЗА УЛИЦА-2</t>
  </si>
  <si>
    <t>РЕКАПИТУЛАР-ВКУПНО ГРАДЕЖНИ РАБОТИ ЗА УЛИЦА-3</t>
  </si>
  <si>
    <t>РЕКАПИТУЛАР-ВКУПНО ГРАДЕЖНИ РАБОТИ ЗА УЛИЦА-4</t>
  </si>
  <si>
    <t>Рушење бетонска каналета со утовар и транспорт до локација или депонија посочена од страна на Инвеститорот-Општината.</t>
  </si>
  <si>
    <t>Поставување на подигнати бетонски рабници 18/24 на почеток од трасата, со обложен бетон МБ20</t>
  </si>
  <si>
    <t>РЕКАПИТУЛАР-ВКУПНО ГРАДЕЖНИ РАБОТИ ЗА УЛИЦА-5</t>
  </si>
  <si>
    <t>РЕКАПИТУЛАР-ВКУПНО ГРАДЕЖНИ РАБОТИ ЗА УЛИЦА-6</t>
  </si>
  <si>
    <t>РЕКАПИТУЛАР-ВКУПНО ГРАДЕЖНИ РАБОТИ ЗА УЛИЦА-7</t>
  </si>
  <si>
    <t>ПРЕДМЕР ПРЕСМЕТКА : РЕАЛИЗАЦИЈА НА СООБРАЌАЈНО РЕШЕНИЕ</t>
  </si>
  <si>
    <t xml:space="preserve">                         7.1 ВЕРТИКАЛНА СИГНАЛИЗАЦИЈА</t>
  </si>
  <si>
    <t>10.2</t>
  </si>
  <si>
    <t>Парче</t>
  </si>
  <si>
    <t>1.ВКУПНО ЗА СООБРАЌАЈНА СИГНАЛИЗАЦИЈА И ОПРЕМА :</t>
  </si>
  <si>
    <t xml:space="preserve">РЕКАПИТУЛАР </t>
  </si>
  <si>
    <t>РЕКАПИТУЛАР-ВКУПНО ГРАДЕЖНИ РАБОТИ ЗА УЛИЦИ-1,2,3,4,5,6 И 7</t>
  </si>
  <si>
    <t>1. РЕКАПИТУЛАР ЗА УЛИЦА-1</t>
  </si>
  <si>
    <t>2. РЕКАПИТУЛАР ЗА УЛИЦА-2</t>
  </si>
  <si>
    <t>3. РЕКАПИТУЛАР ЗА УЛИЦА-3</t>
  </si>
  <si>
    <t>4. РЕКАПИТУЛАР ЗА УЛИЦА-4</t>
  </si>
  <si>
    <t>5. РЕКАПИТУЛАР ЗА УЛИЦА-5</t>
  </si>
  <si>
    <t>6. РЕКАПИТУЛАР ЗА УЛИЦА-6</t>
  </si>
  <si>
    <t>7. РЕКАПИТУЛАР ЗА УЛИЦА-7</t>
  </si>
  <si>
    <t xml:space="preserve">8. СООБРАЌАЈНА СИГНАЛИЗАЦИЈА И ОПРЕМА </t>
  </si>
  <si>
    <t>Изработка на дренажа за одводнување на подземни и постелишни води со полуперфорирана  PVC цевка Ø200мм, со бетонска кинета МБ20, слој од песок 10см и филтерски материјал со зрна од 3-6мм</t>
  </si>
  <si>
    <t xml:space="preserve">                         6.ОДВОДНУВАЊЕ-ОБЈЕКТ-АРМ.БЕТ.ЦЕВАСТ ПРОПУСТ Ø800</t>
  </si>
  <si>
    <t>Набавка, транспорт и вградување мрежаста арматура Q189 - MA 500/560 за арм.бет.легло и арм.бет.облога                                                 8х1.50х4.64=</t>
  </si>
  <si>
    <t xml:space="preserve">Локација: село Коџаџик, Општина Центар Жупа
Улица во зоната: Улица-3 со вкупна должина L=106.08m'                                                                                                                                                </t>
  </si>
  <si>
    <t xml:space="preserve">Локација: село Коџаџик, Општина Центар Жупа
Улица во зоната: Улица-2 со вкупна должина L=172.51m'                                                                                                                                                                                                                      </t>
  </si>
  <si>
    <t xml:space="preserve">Набавка,транспорт и поставување на монтажни Арм.бет.вибропресувани цевки Ø800/2500мм                                       </t>
  </si>
  <si>
    <t xml:space="preserve">Набавка, транспорт и вградување арматура RA400/500-2 за арм.бет.влезно казанче  (по спецификација - арм.детал) </t>
  </si>
  <si>
    <t xml:space="preserve">Набавка, транспорт и вградување арматура RA400/500-2 за арм.бет.праг-плоча и ризберма  0.14m3x42kg/m3=                                                                                                               </t>
  </si>
  <si>
    <t xml:space="preserve">Локација: село Коџаџик, Општина Центар Жупа
 Улица-1 со вкупна должина L=950.00m'                                                                                                                                                                                                                      </t>
  </si>
  <si>
    <t xml:space="preserve">Локација: село Коџаџик, Општина Центар Жупа
Улица-4 со вкупна должина L=212.83m'                                                                                                                                                           </t>
  </si>
  <si>
    <t>Км</t>
  </si>
  <si>
    <t xml:space="preserve">Локација: село Коџаџик, Општина Центар Жупа
Улица во зоната: Улица-5 со вкупна должина L=247.18m'                                                                                                                                                      </t>
  </si>
  <si>
    <t xml:space="preserve">км </t>
  </si>
  <si>
    <t xml:space="preserve">Локација: село Коџаџик, Општина Центар Жупа
Улица во зоната: Улица-6 со вкупна должина L=161.15m'                                                                                                                                                                           </t>
  </si>
  <si>
    <t xml:space="preserve">Локација: село Коџаџик, Општина Центар Жупа
Улица во зоната: Улица-7 со вкупна должина L=194.25m'                                                                                                                                                    </t>
  </si>
  <si>
    <t xml:space="preserve">ОСНОВЕН СООБРАЌАЕН ПРОЕКТ ЗА РЕКОНСТРУКЦИЈА НА ЛИНИСКИ ИНФРАСТРУКТУРНИ ОБЈЕКТИ-ЛОКАЛНИ УЛИЦИ ВО м.в. КОЏАЏИК, ОПШТИНА ЦЕНТАР ЖУПА
Локација: село Коџаџик, Општина Центар Жупа                                                                                                                      </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</si>
  <si>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</si>
  <si>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</si>
  <si>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РЕКОНСТРУКЦИЈА НА УЛИЦА ВО ЦЕНТАР ЖУПА</t>
  </si>
  <si>
    <t>Ископ на дренажен ров за поставување дренажна цевка Ø200мм  со утовар и транспорт до локација или депонија посочена од страна на Инвеститорот -Општината до 5000м</t>
  </si>
  <si>
    <t>Рушење постоечка цевка за одводнување Ø100 со утовар и транспорт до локација или депонија посочена од страна на Инвеститорот-Општината.</t>
  </si>
  <si>
    <t>Изработка на подтло</t>
  </si>
  <si>
    <t xml:space="preserve">Набавка,транспорт и вградување на битуминизиран носив слој БНXС 16С со д=7см </t>
  </si>
  <si>
    <t>Изработка на стабилизирана банкина со дебелина d=10см изработена од кршен камен.</t>
  </si>
  <si>
    <t>Набавка,транспорт и вградување на тампонски материјал од дробен камен со ф0-63мм, dmin=30см за улици со потребна збиеност согласно техничките услови за изведба на работите</t>
  </si>
  <si>
    <t xml:space="preserve"> Машински ископ со рачен докоп во широк обем на земјен материјал од III и IV-та категорија со утовар и транспорт до локација или депонија посочена од страна на Инвеститорот -Општината со растојание до 10км.</t>
  </si>
  <si>
    <r>
      <t>Бетонирање подлога под цевките (арм.бет.легло) со MB30        0.77m</t>
    </r>
    <r>
      <rPr>
        <vertAlign val="superscript"/>
        <sz val="11"/>
        <rFont val="StobiSerifRegular"/>
      </rPr>
      <t>2</t>
    </r>
    <r>
      <rPr>
        <sz val="11"/>
        <rFont val="StobiSerifRegular"/>
      </rPr>
      <t>x4.64</t>
    </r>
  </si>
  <si>
    <t>Бетонирање заштитна облога околу цевките со бетон MB30      1.01m2x4.64</t>
  </si>
  <si>
    <t>Попречно сечење на постоечки асфалт d=12 см</t>
  </si>
  <si>
    <t>Машински ископ на земја во широк откоп  III и IV категорија  со утовар и транспорт до локација или депонија посочена од страна на Општината со растојание до 10км</t>
  </si>
  <si>
    <t>Изработка на стабилизирана банкина со дебелина d=10см изработена од дробен камен.</t>
  </si>
  <si>
    <t>Прскање  со нестабилна катјонска емулзија од 0,3-0,5 кг/м2 помеѓу БНХС16 и дробен камен.</t>
  </si>
  <si>
    <t xml:space="preserve">Набавка,транспорт и вградување на битуминизиран носив слој БНXС 16С  со д=7см </t>
  </si>
  <si>
    <t>Изработка на стабилизирана банкина со дебелина д=10см изработена од дробен камен.</t>
  </si>
  <si>
    <t>Изработка на асфалтни риголи д=50см порабени со бетонски рабник 18/24/100см и бетонска подлога под асфалтот со дебелина 10 см и МБ30</t>
  </si>
  <si>
    <t>Машински ископ на земја во широк откоп  III и IV категорија  со утовар и транспорт до локација или депонија посочена од страна на Општината, со растојание до 10км.</t>
  </si>
  <si>
    <t>Машински ископ на земја во широк откоп  III и IV категорија  со утовар и транспорт до привремена локација до 1км за насипи (доколку ископаниот материјал ги задоволува уловите и стандардите за изработка на насип)</t>
  </si>
  <si>
    <t>Изработка на дренажни испусти Ø200мм со излезна бетонска глава и бетонско легло за укрстување на дренажната и испустната цевка (Детал-1 и 2)</t>
  </si>
  <si>
    <t>Машински ископ на земја во широк откоп  III и IV категорија  со утовар и транспорт до локација или депонија посочена од страна на -Општината со растојание до 10км</t>
  </si>
  <si>
    <t xml:space="preserve">Набавка,транспорт и вградување на битуминизиран носив слој БНXС 16С д=7см </t>
  </si>
  <si>
    <t>Набавка,транспорт и вградување на тампонски материјал од дробен камен со ф0-63мм, dmin=30см за улици со потребна збиеност согласно техничките услови за изведба на работите.</t>
  </si>
  <si>
    <t>Набавка, транспорт и монтажа на сообраќајни знаци со облик на круг со дијаметар D= 600 mm или осмоаголник со димензии L= 600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</si>
  <si>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</si>
  <si>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транспорт, ископ и бетонирање на темели
за носачи на сообраќајни знаци со бетон МБ20 и димензии 40х40х50см</t>
  </si>
  <si>
    <t>4. ГOРЕН СТРОЈ</t>
  </si>
  <si>
    <t>Набавка,транспорт и вградување на тампонски материјал од дробен камен со ф0-63мм, д=30см за улици со потребна збиеност согласно техничките услови за изведба на работите и за тротоари со д=20 см.</t>
  </si>
  <si>
    <t>Набавка, транспорт и вградување на лиени бетонски рабници 18/24со MB 40 на подлога од бетон со MB25, заливање на истите со бетон од задната страна и изработка на фуги од цементен малтер на споевите (коловоз)</t>
  </si>
  <si>
    <t>Изработка на стабилизирана банкина д=7см изработена од тампонски материјал со ширина 0.5м</t>
  </si>
  <si>
    <t>Набавка,транспорт и машинско вградување на асфалтна мешавина од тип БНАС 16 со дебелина Д=7см за коловоз, паркиралишта, крстосници и плоштад.</t>
  </si>
  <si>
    <t>Набавка, транспорт и монтажа на сообраќајни знаци со облик на круг со дијаметар D= 600 mm, класа на ретрорефлексија II</t>
  </si>
  <si>
    <t>Набавка, транспорт и монтажа на сообраќајни знаци со облик на  триаголник со димензии L= 600 mm, класа на ретрорефлексија II</t>
  </si>
  <si>
    <t>Набавка, транспорт и монтажа на сообраќајни знаци со облик на квадрат со димензии L= 600 mm, класа на ретрорефлексија II</t>
  </si>
  <si>
    <t>Набавка, транспорт и поставување на направи за смирување на сообраќајот - гумена вештачка издаденост делумно плато со димензии L=3000 mm W=1700 mm и H=70 mm</t>
  </si>
  <si>
    <t>7.3 СООБРАЌАЈНА ОПРЕМА</t>
  </si>
  <si>
    <t>Набавка, транспорт и монтажа на сообраќајни знаци со облик на квадрат со димензии L= 600 mm, класа на ретрорефлексија II  „Зона Школо“</t>
  </si>
  <si>
    <t>2.2</t>
  </si>
  <si>
    <t>2.7</t>
  </si>
  <si>
    <t>4.43</t>
  </si>
  <si>
    <t>4.9</t>
  </si>
  <si>
    <t>4.52</t>
  </si>
  <si>
    <t>10.4</t>
  </si>
  <si>
    <t>Планирање и набивање со валирање на потлото планумот на улицата.</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</si>
  <si>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</si>
  <si>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7. СООБРАЌАЈНА СИГНАЛИЗАЦИЈА И ОПРЕМА</t>
  </si>
  <si>
    <t>7.1 ВЕРТИКАЛНА СИГНАЛИЗАЦИЈА</t>
  </si>
  <si>
    <t>7.2 ХОРИЗОНТАЛНА СИГНАЛИЗАЦИЈА</t>
  </si>
  <si>
    <t>Набавка транспорт и вградување на  бетонски темел 40/40/50см за сообраќајни знаци.</t>
  </si>
  <si>
    <t>Попречно сечење на постоечки асфалт  d=12 см</t>
  </si>
  <si>
    <t>Попречно сечење на постоечки асфалт  d=7 см</t>
  </si>
  <si>
    <t xml:space="preserve">Набавка, транспорт и вградување арматура RA400/500-2 за арм.бет.излезна глава  (по спецификација - арм.детал) </t>
  </si>
  <si>
    <t xml:space="preserve">Машински ископ на земја во широк откоп  III и IV категорија  со утовар и транспорт до локација или депонија посочена од страна наОпштината со растојание до 10км </t>
  </si>
  <si>
    <t>Набавка и транспорт, чистење на коловозна површина, маркирање и изведување на тенкослојни напречни  рефлектирачки ознаки во бела боја</t>
  </si>
  <si>
    <t>10.3</t>
  </si>
  <si>
    <t>Ископ на земја во ров во тесен откоп со длабочина до d=1.5m, според табелите за земјани маси</t>
  </si>
  <si>
    <t>Планирање и рамнење на ровот и припрема за поставување на песок</t>
  </si>
  <si>
    <t>3.6</t>
  </si>
  <si>
    <r>
      <t xml:space="preserve">БАРАЊЕ ЗА ПОНУДИ - Тендер 5 - Дел 6 - </t>
    </r>
    <r>
      <rPr>
        <b/>
        <u/>
        <sz val="12"/>
        <color theme="1"/>
        <rFont val="StobiSerif Regular"/>
        <family val="3"/>
      </rPr>
      <t>Анекс 1</t>
    </r>
    <r>
      <rPr>
        <b/>
        <sz val="12"/>
        <color theme="1"/>
        <rFont val="StobiSerif Regular"/>
        <family val="3"/>
      </rPr>
      <t xml:space="preserve">
Реф. Бр.: LRCP-9034-MK-RFB-A.2.1.5 - Тендер 5 - Дел 6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</si>
  <si>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5- Дел 6 - </t>
    </r>
    <r>
      <rPr>
        <b/>
        <u/>
        <sz val="12"/>
        <color theme="1"/>
        <rFont val="StobiSerifRegular"/>
      </rPr>
      <t>Анекс 1</t>
    </r>
    <r>
      <rPr>
        <b/>
        <sz val="12"/>
        <color theme="1"/>
        <rFont val="StobiSerifRegular"/>
      </rPr>
      <t xml:space="preserve">
Реф. Бр.: LRCP-9034-MK-RFB-A.2.1.5 - Тендер 5 - Дел 6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</si>
  <si>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Набавка, транспорт и поставување на метална заштитна ограда за пешаци комплет со поставување врз веке постојна бетонска  површина  H=100 mm соодветно фарбана според скица во прилог на Основен проект.</t>
  </si>
  <si>
    <r>
      <t>Набавка, транспорт и поставување на геокомпозити (геотекстил и геомрежи) на постелката и на подтлото помеѓу насипот и теренот доколку има потреба-со увид на лице место(според тех.спецификација 8.5.221</t>
    </r>
    <r>
      <rPr>
        <sz val="11"/>
        <color rgb="FFFF0000"/>
        <rFont val="StobiSerifRegular"/>
      </rPr>
      <t>)-паушално</t>
    </r>
  </si>
  <si>
    <r>
      <t>Набавка, транспорт и поставување на геокомпозити (геотекстил и геомрежи) на постелката и на подтлото помеѓу насипот и теренот доколку има потреба-со увид на лице место(според тех.спецификација 8.5.221)</t>
    </r>
    <r>
      <rPr>
        <sz val="11"/>
        <color rgb="FFFF0000"/>
        <rFont val="StobiSerifRegular"/>
      </rPr>
      <t>-паушално</t>
    </r>
  </si>
  <si>
    <t>Изведувачот треба да изработи, а Надзорниот инженер да го одобри Планот за управување со животна средина и социјални аспекти на Изведувачот, со сите под-планови кои се бараат, според националното законодавство и според политиките на Светска Банка. Изведувачот има обврска да ги примени сите мерки предвидени со документите за заштита на животната средина и социјални аспекти, според одобрените Планови, вклучително и мерките според Мониторинг планот. Изведувачот има обврска целиот градежен шут/отпад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трасата.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</si>
  <si>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Изработка на План за управување со животна средина и социјални аспекти на Изведувачот со сите под-планови и спроведување на сите мерки за животна средина и социјални аспекти за сите улици -1,2,3,4,5,6 и 7</t>
  </si>
  <si>
    <t>Изработка на План за управување со животна средина и социјални аспекти на Изведувачот со сите под-планови и спроведување на сите мерки за животна средина и социјални аспекти</t>
  </si>
  <si>
    <t>Рушење на постоечки асфалт од коловоз д=7см со утовар и транспорт до локација или депонија посочена од страна на општината со растојание до 10 км</t>
  </si>
  <si>
    <t>Машински ископ на земја во широк откоп  III и IV категорија  со утовар и транспорт до локација или депонија посочена од страна на општината со растојание до 10км.</t>
  </si>
  <si>
    <t>Машински ископ на земја во широк откоп  III и IV категорија (по потреба заради бонификација на подтло)  со утовар и транспорт до локација или депонија посочена од страна на општината со растојание до 10км.</t>
  </si>
  <si>
    <t>Набавка,транспорт и вградување на постелка за подобрување, (по потреба) со потребна збиеност согласно техничките услови за изведба на работите.</t>
  </si>
  <si>
    <t>Набавка транспорт и рачно распостилање на песок со големина на зрно од 2-8мм околу и над горната ивица на цевката со Д=10см</t>
  </si>
  <si>
    <t>Набавка, транспорт и вградување на сигнална лента над слојот за заштита на цевката на подземно одбележување на трасата на цевководот</t>
  </si>
  <si>
    <t>Ископ ( машински)  на кабловски ров со димензија 0,8 х 0,4 m во земја од III и IV категорија за полагање на НН кабел со повторно затрупување, планирање на земјата, одвоз на вишокот земја до локација или депонија до 10 km и враќање на трасата во првобитната состојба</t>
  </si>
  <si>
    <t>Набавка транспорт и вградување на комплет бетонски цевасти пропуст Ф 300мм со изработка навлезно излезна градба, со претходен ископ на ровот, планирање и затрпување со тампонски материјал (според дадени графички цртежи).  Број 1</t>
  </si>
  <si>
    <t>Одвезување на останатиот материјал од ископот на локација или депонија на оддалеченост до 10 км, што ќе ја одобри општината</t>
  </si>
  <si>
    <t xml:space="preserve">Сите мерки за безбедност, здравје и заштита при работа мора да бидат преземени на градилиштето во согласност со применливата позитивна законска и подзаконска легислатива. </t>
  </si>
  <si>
    <t>Рушење постоечки асфалт од коловоз d=10см со утовар и транспорт до локација или депонија посочена од страна на Инвеститорот-Општината со растојание  до 10км.</t>
  </si>
  <si>
    <t>Набавка, транспорт и поставување на геокомпозити (геотекстил и геомрежи) на постелката и на подтлото помеѓу насипот и теренот доколку има потреба-со увид на лице место(според тех.спецификација 8.5.221)-паушално</t>
  </si>
  <si>
    <t>Ископ на дренажен ров за поставување дренажна цевка Ø200мм  со утовар и транспорт до локација или депонија посочена од страна на Инвеститорот -Општината до 10км</t>
  </si>
  <si>
    <t xml:space="preserve">Машински ископ на земја во широк откоп  III и IV категорија  со утовар и транспорт до локација или депонија посочена од страна на Општината со растојание до 5км </t>
  </si>
  <si>
    <t>Изработка на стабилизирана банкина со дебелина d=10см изработена од дробен камен</t>
  </si>
  <si>
    <t>Набавка, транспорт и поставување на геокомпозити (геотекстил и геомрежи) на постелката и на подтлото помеѓу насипот и теренот доколку има потреба-со увид на лице место (според тех.спецификација 8.5.221)-паушално</t>
  </si>
  <si>
    <t>Ископ на дренажен ров за поставување дренажна цевка Ø200мм  со утовар и транспорт до локација или депонија посочена од страна на Инвеститорот -Општината до 5км</t>
  </si>
  <si>
    <t xml:space="preserve">ТЕНДЕР 5 ДЕЛ 6- РЕКАПИТУЛАР </t>
  </si>
  <si>
    <r>
      <t xml:space="preserve">БАРАЊЕ ЗА ПОНУДИ - Тендер 5 - Дел 6 </t>
    </r>
    <r>
      <rPr>
        <b/>
        <u/>
        <sz val="12"/>
        <rFont val="StobiSerif Regular"/>
        <family val="3"/>
      </rPr>
      <t>АНЕКС БР. 1</t>
    </r>
    <r>
      <rPr>
        <b/>
        <sz val="12"/>
        <rFont val="StobiSerif Regular"/>
        <family val="3"/>
      </rPr>
      <t xml:space="preserve">
Реф. Бр.: LRCP-9034-MK-RFB-A.2.1.5 (6) - Тендер 5 - Дел 6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</si>
</sst>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_(* \(#,##0\);_(* &quot;-&quot;_);_(@_)"/>
    <numFmt numFmtId="165" formatCode="_(* #,##0.00_);_(* \(#,##0.00\);_(* &quot;-&quot;??_);_(@_)"/>
    <numFmt numFmtId="166" formatCode="_-* #,##0.00\ _д_е_н_._-;\-* #,##0.00\ _д_е_н_._-;_-* &quot;-&quot;??\ _д_е_н_._-;_-@_-"/>
    <numFmt numFmtId="167" formatCode="0.0"/>
    <numFmt numFmtId="168" formatCode="#,##0.0"/>
  </numFmts>
  <fonts count="54" x14ac:knownFonts="1">
    <font>
      <sz val="11"/>
      <color theme="1"/>
      <name val="Calibri"/>
      <family val="2"/>
      <scheme val="minor"/>
    </font>
    <font>
      <b/>
      <sz val="12"/>
      <name val="StobiSerif Regular"/>
      <family val="3"/>
    </font>
    <font>
      <b/>
      <u/>
      <sz val="12"/>
      <name val="StobiSerif Regular"/>
      <family val="3"/>
    </font>
    <font>
      <sz val="11"/>
      <color theme="1"/>
      <name val="StobiSerif Regular"/>
      <family val="3"/>
    </font>
    <font>
      <sz val="12"/>
      <name val="StobiSerif Regular"/>
      <family val="3"/>
    </font>
    <font>
      <b/>
      <sz val="12"/>
      <color indexed="8"/>
      <name val="StobiSerif Regular"/>
      <family val="3"/>
    </font>
    <font>
      <sz val="12"/>
      <name val="Calibri"/>
      <family val="2"/>
      <scheme val="minor"/>
    </font>
    <font>
      <sz val="12"/>
      <color indexed="8"/>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1"/>
      <color theme="1"/>
      <name val="StobiSerif Regular"/>
      <family val="3"/>
    </font>
    <font>
      <sz val="11"/>
      <color rgb="FF000000"/>
      <name val="StobiSerif Regular"/>
      <family val="3"/>
    </font>
    <font>
      <sz val="11"/>
      <color theme="1"/>
      <name val="Calibri"/>
      <family val="2"/>
      <charset val="204"/>
      <scheme val="minor"/>
    </font>
    <font>
      <sz val="11"/>
      <color theme="1"/>
      <name val="Calibri"/>
      <family val="2"/>
      <charset val="204"/>
    </font>
    <font>
      <i/>
      <sz val="11"/>
      <name val="StobiSerif Regular"/>
      <family val="3"/>
    </font>
    <font>
      <b/>
      <sz val="12"/>
      <color rgb="FF000000"/>
      <name val="StobiSerif Regular"/>
      <family val="3"/>
    </font>
    <font>
      <sz val="10"/>
      <name val="Arial"/>
      <family val="2"/>
    </font>
    <font>
      <sz val="10"/>
      <name val="Arial"/>
      <family val="2"/>
      <charset val="204"/>
    </font>
    <font>
      <sz val="10"/>
      <color theme="1"/>
      <name val="Calibri"/>
      <family val="2"/>
      <charset val="204"/>
      <scheme val="minor"/>
    </font>
    <font>
      <sz val="11"/>
      <color indexed="8"/>
      <name val="Calibri"/>
      <family val="2"/>
    </font>
    <font>
      <b/>
      <sz val="10"/>
      <name val="StobiSerifRegular"/>
    </font>
    <font>
      <b/>
      <sz val="12"/>
      <name val="StobiSerifRegular"/>
    </font>
    <font>
      <sz val="10"/>
      <name val="StobiSerifRegular"/>
    </font>
    <font>
      <sz val="12"/>
      <name val="StobiSerifRegular"/>
    </font>
    <font>
      <sz val="11"/>
      <color indexed="8"/>
      <name val="StobiSerifRegular"/>
    </font>
    <font>
      <sz val="11"/>
      <color theme="1"/>
      <name val="StobiSerifRegular"/>
    </font>
    <font>
      <b/>
      <sz val="10"/>
      <color theme="1"/>
      <name val="StobiSerifRegular"/>
    </font>
    <font>
      <sz val="10"/>
      <color theme="1"/>
      <name val="StobiSerifRegular"/>
    </font>
    <font>
      <sz val="10"/>
      <color indexed="8"/>
      <name val="StobiSerifRegular"/>
    </font>
    <font>
      <b/>
      <sz val="10"/>
      <color indexed="8"/>
      <name val="StobiSerifRegular"/>
    </font>
    <font>
      <b/>
      <sz val="11"/>
      <name val="StobiSerifRegular"/>
    </font>
    <font>
      <b/>
      <u/>
      <sz val="12"/>
      <color theme="1"/>
      <name val="StobiSerif Regular"/>
      <family val="3"/>
    </font>
    <font>
      <b/>
      <sz val="11"/>
      <color theme="1"/>
      <name val="StobiSerifRegular"/>
    </font>
    <font>
      <b/>
      <sz val="12"/>
      <color theme="1"/>
      <name val="StobiSerifRegular"/>
    </font>
    <font>
      <b/>
      <u/>
      <sz val="12"/>
      <color theme="1"/>
      <name val="StobiSerifRegular"/>
    </font>
    <font>
      <sz val="11"/>
      <name val="StobiSerifRegular"/>
    </font>
    <font>
      <vertAlign val="superscript"/>
      <sz val="11"/>
      <name val="StobiSerifRegular"/>
    </font>
    <font>
      <sz val="11"/>
      <color indexed="8"/>
      <name val="Calibri"/>
      <family val="2"/>
      <charset val="1"/>
    </font>
    <font>
      <sz val="10"/>
      <color rgb="FF000000"/>
      <name val="StobiSerif Regular"/>
      <family val="3"/>
    </font>
    <font>
      <sz val="10"/>
      <color theme="1"/>
      <name val="StobiSerif Regular"/>
      <family val="3"/>
    </font>
    <font>
      <sz val="10"/>
      <name val="StobiSerif Regular"/>
      <family val="3"/>
    </font>
    <font>
      <sz val="11"/>
      <color rgb="FFFF0000"/>
      <name val="StobiSerifRegular"/>
    </font>
    <font>
      <sz val="9"/>
      <color indexed="81"/>
      <name val="Tahoma"/>
      <family val="2"/>
    </font>
    <font>
      <b/>
      <sz val="9"/>
      <color indexed="81"/>
      <name val="Tahoma"/>
      <family val="2"/>
    </font>
    <font>
      <sz val="11"/>
      <color rgb="FFFF0000"/>
      <name val="StobiSerif Regular"/>
      <family val="3"/>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6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9">
    <xf numFmtId="0" fontId="0" fillId="0" borderId="0"/>
    <xf numFmtId="0" fontId="20" fillId="0" borderId="0"/>
    <xf numFmtId="0" fontId="24" fillId="0" borderId="0"/>
    <xf numFmtId="0" fontId="20" fillId="0" borderId="0"/>
    <xf numFmtId="0" fontId="25" fillId="0" borderId="0"/>
    <xf numFmtId="166" fontId="25" fillId="0" borderId="0" applyFont="0" applyFill="0" applyBorder="0" applyAlignment="0" applyProtection="0"/>
    <xf numFmtId="43" fontId="20" fillId="0" borderId="0" applyFont="0" applyFill="0" applyBorder="0" applyAlignment="0" applyProtection="0"/>
    <xf numFmtId="0" fontId="27" fillId="0" borderId="0"/>
    <xf numFmtId="0" fontId="45" fillId="0" borderId="0"/>
  </cellStyleXfs>
  <cellXfs count="616">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7" fillId="2" borderId="2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9" xfId="0" applyFont="1" applyFill="1" applyBorder="1" applyAlignment="1">
      <alignment vertical="center" wrapText="1"/>
    </xf>
    <xf numFmtId="0" fontId="14" fillId="0" borderId="0" xfId="0" applyFont="1"/>
    <xf numFmtId="0" fontId="16" fillId="2" borderId="0" xfId="0" applyFont="1" applyFill="1" applyAlignment="1">
      <alignment wrapText="1"/>
    </xf>
    <xf numFmtId="0" fontId="16" fillId="0" borderId="0" xfId="0" applyFont="1" applyAlignment="1">
      <alignment wrapText="1"/>
    </xf>
    <xf numFmtId="0" fontId="4" fillId="2" borderId="12" xfId="0" applyFont="1" applyFill="1" applyBorder="1" applyAlignment="1">
      <alignment horizontal="center" vertical="center" wrapText="1"/>
    </xf>
    <xf numFmtId="9" fontId="5" fillId="0" borderId="22" xfId="0" applyNumberFormat="1" applyFont="1" applyBorder="1" applyAlignment="1">
      <alignment horizontal="center" vertical="center" wrapText="1"/>
    </xf>
    <xf numFmtId="2" fontId="5" fillId="0" borderId="39" xfId="0" applyNumberFormat="1" applyFont="1" applyBorder="1" applyAlignment="1">
      <alignment horizontal="center" vertical="center"/>
    </xf>
    <xf numFmtId="0" fontId="1" fillId="2" borderId="4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0" fontId="6" fillId="2" borderId="0" xfId="0" applyFont="1" applyFill="1" applyAlignment="1">
      <alignment vertical="center" wrapText="1"/>
    </xf>
    <xf numFmtId="0" fontId="1" fillId="2" borderId="32"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8" xfId="0" applyFont="1" applyFill="1" applyBorder="1" applyAlignment="1">
      <alignment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2" fontId="4" fillId="2" borderId="9" xfId="0" applyNumberFormat="1" applyFont="1" applyFill="1" applyBorder="1" applyAlignment="1">
      <alignment vertical="center" wrapText="1"/>
    </xf>
    <xf numFmtId="0" fontId="4" fillId="2" borderId="9" xfId="0"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0" fontId="12" fillId="0" borderId="0" xfId="0" applyFont="1" applyAlignment="1">
      <alignment horizontal="center" vertical="center" wrapText="1"/>
    </xf>
    <xf numFmtId="49" fontId="10" fillId="2" borderId="10"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46" xfId="0" applyFont="1" applyFill="1" applyBorder="1" applyAlignment="1">
      <alignment wrapText="1"/>
    </xf>
    <xf numFmtId="49" fontId="1"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 fillId="2" borderId="16" xfId="0" applyNumberFormat="1" applyFont="1" applyFill="1" applyBorder="1" applyAlignment="1">
      <alignment horizontal="center" vertical="center" wrapText="1"/>
    </xf>
    <xf numFmtId="49" fontId="1" fillId="2" borderId="33" xfId="0" applyNumberFormat="1" applyFont="1" applyFill="1" applyBorder="1" applyAlignment="1">
      <alignment horizontal="center" vertical="center" wrapText="1"/>
    </xf>
    <xf numFmtId="49" fontId="1" fillId="2" borderId="28" xfId="0" applyNumberFormat="1" applyFont="1" applyFill="1" applyBorder="1" applyAlignment="1">
      <alignment horizontal="center" vertical="center" wrapText="1"/>
    </xf>
    <xf numFmtId="49" fontId="4" fillId="2" borderId="13" xfId="0" applyNumberFormat="1" applyFont="1" applyFill="1" applyBorder="1" applyAlignment="1">
      <alignment horizontal="center" wrapText="1"/>
    </xf>
    <xf numFmtId="49" fontId="1" fillId="2" borderId="19" xfId="0" applyNumberFormat="1" applyFont="1" applyFill="1" applyBorder="1" applyAlignment="1">
      <alignment vertical="center" wrapText="1"/>
    </xf>
    <xf numFmtId="49" fontId="7" fillId="2" borderId="26" xfId="0" applyNumberFormat="1" applyFont="1" applyFill="1" applyBorder="1" applyAlignment="1">
      <alignment horizontal="center" vertical="center" wrapText="1"/>
    </xf>
    <xf numFmtId="49" fontId="4" fillId="2" borderId="46" xfId="0" applyNumberFormat="1" applyFont="1" applyFill="1" applyBorder="1" applyAlignment="1">
      <alignment wrapText="1"/>
    </xf>
    <xf numFmtId="49" fontId="7" fillId="0" borderId="10" xfId="0" applyNumberFormat="1" applyFont="1" applyBorder="1" applyAlignment="1">
      <alignment horizontal="center" vertical="center" wrapText="1"/>
    </xf>
    <xf numFmtId="49" fontId="12" fillId="2" borderId="0" xfId="0" applyNumberFormat="1" applyFont="1" applyFill="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10" xfId="0" applyNumberFormat="1" applyFont="1" applyFill="1" applyBorder="1" applyAlignment="1">
      <alignment vertical="center" wrapText="1"/>
    </xf>
    <xf numFmtId="49" fontId="12" fillId="0" borderId="0" xfId="0" applyNumberFormat="1" applyFont="1" applyAlignment="1">
      <alignment horizontal="center" vertical="center" wrapText="1"/>
    </xf>
    <xf numFmtId="0" fontId="4" fillId="0" borderId="32" xfId="0" applyFont="1" applyBorder="1" applyAlignment="1">
      <alignment horizontal="center" vertical="center" wrapText="1"/>
    </xf>
    <xf numFmtId="49" fontId="7" fillId="0" borderId="33" xfId="0" applyNumberFormat="1" applyFont="1" applyBorder="1" applyAlignment="1">
      <alignment horizontal="center" vertical="center" wrapText="1"/>
    </xf>
    <xf numFmtId="0" fontId="8" fillId="2" borderId="46" xfId="0" applyFont="1" applyFill="1" applyBorder="1" applyAlignment="1">
      <alignment horizontal="right" wrapText="1"/>
    </xf>
    <xf numFmtId="49" fontId="8" fillId="2" borderId="46" xfId="0" applyNumberFormat="1" applyFont="1" applyFill="1" applyBorder="1" applyAlignment="1">
      <alignment horizontal="right" wrapText="1"/>
    </xf>
    <xf numFmtId="0" fontId="4" fillId="0" borderId="15" xfId="0" applyFont="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7"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4" fillId="0" borderId="46" xfId="0" applyFont="1" applyBorder="1" applyAlignment="1">
      <alignment wrapText="1"/>
    </xf>
    <xf numFmtId="49" fontId="4" fillId="0" borderId="46" xfId="0" applyNumberFormat="1" applyFont="1" applyBorder="1" applyAlignment="1">
      <alignment wrapText="1"/>
    </xf>
    <xf numFmtId="49" fontId="8" fillId="0" borderId="46" xfId="0" applyNumberFormat="1" applyFont="1" applyBorder="1" applyAlignment="1">
      <alignment horizontal="right" wrapText="1"/>
    </xf>
    <xf numFmtId="0" fontId="17" fillId="2" borderId="0" xfId="0" applyFont="1" applyFill="1" applyAlignment="1">
      <alignment vertical="center" wrapText="1"/>
    </xf>
    <xf numFmtId="0" fontId="13" fillId="2" borderId="16"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2" fillId="2" borderId="16" xfId="0" applyFont="1" applyFill="1" applyBorder="1" applyAlignment="1">
      <alignment horizontal="right" wrapText="1"/>
    </xf>
    <xf numFmtId="4" fontId="12" fillId="2" borderId="16" xfId="0" applyNumberFormat="1" applyFont="1" applyFill="1" applyBorder="1" applyAlignment="1">
      <alignment horizontal="right" wrapText="1"/>
    </xf>
    <xf numFmtId="4" fontId="12" fillId="2" borderId="10" xfId="0" applyNumberFormat="1" applyFont="1" applyFill="1" applyBorder="1" applyAlignment="1">
      <alignment horizontal="right" wrapText="1"/>
    </xf>
    <xf numFmtId="0" fontId="12" fillId="2" borderId="10" xfId="0" applyFont="1" applyFill="1" applyBorder="1" applyAlignment="1">
      <alignment horizontal="right" wrapText="1"/>
    </xf>
    <xf numFmtId="0" fontId="12" fillId="2" borderId="13" xfId="0" applyFont="1" applyFill="1" applyBorder="1" applyAlignment="1">
      <alignment horizontal="right" wrapText="1"/>
    </xf>
    <xf numFmtId="4" fontId="12" fillId="2" borderId="13" xfId="0" applyNumberFormat="1" applyFont="1" applyFill="1" applyBorder="1" applyAlignment="1">
      <alignment horizontal="right" wrapText="1"/>
    </xf>
    <xf numFmtId="0" fontId="12" fillId="0" borderId="16" xfId="0" applyFont="1" applyBorder="1" applyAlignment="1">
      <alignment horizontal="right" wrapText="1"/>
    </xf>
    <xf numFmtId="43" fontId="12" fillId="0" borderId="16" xfId="0" applyNumberFormat="1" applyFont="1" applyBorder="1" applyAlignment="1">
      <alignment horizontal="right" wrapText="1"/>
    </xf>
    <xf numFmtId="0" fontId="3" fillId="2" borderId="23" xfId="0" applyFont="1" applyFill="1" applyBorder="1" applyAlignment="1">
      <alignment horizontal="right" wrapText="1"/>
    </xf>
    <xf numFmtId="0" fontId="3" fillId="0" borderId="10" xfId="0" applyFont="1" applyBorder="1" applyAlignment="1">
      <alignment horizontal="right" wrapText="1"/>
    </xf>
    <xf numFmtId="43" fontId="12" fillId="0" borderId="8" xfId="0" applyNumberFormat="1" applyFont="1" applyBorder="1" applyAlignment="1">
      <alignment horizontal="right" wrapText="1"/>
    </xf>
    <xf numFmtId="43" fontId="12" fillId="0" borderId="10" xfId="0" applyNumberFormat="1" applyFont="1" applyBorder="1" applyAlignment="1">
      <alignment horizontal="right" wrapText="1"/>
    </xf>
    <xf numFmtId="0" fontId="3" fillId="0" borderId="33" xfId="0" applyFont="1" applyBorder="1" applyAlignment="1">
      <alignment horizontal="right" wrapText="1"/>
    </xf>
    <xf numFmtId="43" fontId="12" fillId="0" borderId="33" xfId="0" applyNumberFormat="1" applyFont="1" applyBorder="1" applyAlignment="1">
      <alignment horizontal="right" wrapText="1"/>
    </xf>
    <xf numFmtId="0" fontId="12" fillId="2" borderId="46" xfId="0" applyFont="1" applyFill="1" applyBorder="1" applyAlignment="1">
      <alignment horizontal="right" wrapText="1"/>
    </xf>
    <xf numFmtId="0" fontId="18" fillId="2" borderId="46" xfId="0" applyFont="1" applyFill="1" applyBorder="1" applyAlignment="1">
      <alignment horizontal="right" wrapText="1"/>
    </xf>
    <xf numFmtId="0" fontId="12" fillId="0" borderId="8" xfId="0" applyFont="1" applyBorder="1" applyAlignment="1">
      <alignment horizontal="right" wrapText="1"/>
    </xf>
    <xf numFmtId="0" fontId="12" fillId="0" borderId="10" xfId="0" applyFont="1" applyBorder="1" applyAlignment="1">
      <alignment horizontal="right" wrapText="1"/>
    </xf>
    <xf numFmtId="0" fontId="12" fillId="0" borderId="33" xfId="0" applyFont="1" applyBorder="1" applyAlignment="1">
      <alignment horizontal="right" wrapText="1"/>
    </xf>
    <xf numFmtId="0" fontId="18" fillId="0" borderId="46" xfId="0" applyFont="1" applyBorder="1" applyAlignment="1">
      <alignment horizontal="right" wrapText="1"/>
    </xf>
    <xf numFmtId="2" fontId="13" fillId="2" borderId="16" xfId="0" applyNumberFormat="1" applyFont="1" applyFill="1" applyBorder="1" applyAlignment="1">
      <alignment horizontal="left" vertical="center" wrapText="1"/>
    </xf>
    <xf numFmtId="2" fontId="13" fillId="2" borderId="10" xfId="0" applyNumberFormat="1" applyFont="1" applyFill="1" applyBorder="1" applyAlignment="1">
      <alignment horizontal="left" vertical="center" wrapText="1"/>
    </xf>
    <xf numFmtId="2" fontId="13" fillId="2" borderId="10" xfId="0" applyNumberFormat="1" applyFont="1" applyFill="1" applyBorder="1" applyAlignment="1">
      <alignment vertical="center" wrapText="1"/>
    </xf>
    <xf numFmtId="0" fontId="12" fillId="2" borderId="16" xfId="0" applyFont="1" applyFill="1" applyBorder="1" applyAlignment="1">
      <alignment horizontal="left" wrapText="1"/>
    </xf>
    <xf numFmtId="0" fontId="12" fillId="2" borderId="10" xfId="0" applyFont="1" applyFill="1" applyBorder="1" applyAlignment="1">
      <alignment horizontal="left" vertical="top" wrapText="1"/>
    </xf>
    <xf numFmtId="0" fontId="12" fillId="2" borderId="10" xfId="0" applyFont="1" applyFill="1" applyBorder="1" applyAlignment="1">
      <alignment horizontal="left" wrapText="1"/>
    </xf>
    <xf numFmtId="0" fontId="13" fillId="2" borderId="19" xfId="0" applyFont="1" applyFill="1" applyBorder="1" applyAlignment="1">
      <alignment vertical="center" wrapText="1"/>
    </xf>
    <xf numFmtId="0" fontId="12" fillId="0" borderId="16"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33" xfId="0" applyFont="1" applyBorder="1" applyAlignment="1">
      <alignment vertical="center" wrapText="1"/>
    </xf>
    <xf numFmtId="0" fontId="12" fillId="0" borderId="8" xfId="0" applyFont="1" applyBorder="1" applyAlignment="1">
      <alignment vertical="center" wrapText="1"/>
    </xf>
    <xf numFmtId="0" fontId="12" fillId="0" borderId="10" xfId="0" applyFont="1" applyBorder="1" applyAlignment="1">
      <alignment vertical="top" wrapText="1"/>
    </xf>
    <xf numFmtId="0" fontId="12" fillId="0" borderId="33" xfId="0" applyFont="1" applyBorder="1" applyAlignment="1">
      <alignment vertical="top" wrapText="1"/>
    </xf>
    <xf numFmtId="0" fontId="19" fillId="0" borderId="8" xfId="0" applyFont="1" applyBorder="1" applyAlignment="1">
      <alignment vertical="center" wrapText="1"/>
    </xf>
    <xf numFmtId="0" fontId="12" fillId="0" borderId="33" xfId="0" applyFont="1" applyBorder="1" applyAlignment="1">
      <alignment vertical="center" wrapText="1"/>
    </xf>
    <xf numFmtId="0" fontId="12"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Alignment="1" applyProtection="1">
      <alignment horizontal="left" vertical="top" wrapText="1"/>
      <protection locked="0"/>
    </xf>
    <xf numFmtId="0" fontId="12" fillId="0" borderId="10" xfId="0" applyFont="1" applyBorder="1" applyAlignment="1">
      <alignment horizontal="left" vertical="top" wrapText="1"/>
    </xf>
    <xf numFmtId="0" fontId="20" fillId="0" borderId="0" xfId="1"/>
    <xf numFmtId="3" fontId="21" fillId="0" borderId="0" xfId="1" applyNumberFormat="1" applyFont="1" applyAlignment="1">
      <alignment horizontal="center" vertical="center" wrapText="1"/>
    </xf>
    <xf numFmtId="0" fontId="20" fillId="0" borderId="0" xfId="1" applyAlignment="1">
      <alignment horizontal="center" vertical="center"/>
    </xf>
    <xf numFmtId="0" fontId="19" fillId="0" borderId="44" xfId="0" applyFont="1" applyBorder="1" applyAlignment="1">
      <alignment horizontal="left" vertical="top" wrapText="1"/>
    </xf>
    <xf numFmtId="0" fontId="19" fillId="0" borderId="44" xfId="0" applyFont="1" applyBorder="1" applyAlignment="1">
      <alignment horizontal="left" wrapText="1"/>
    </xf>
    <xf numFmtId="0" fontId="12" fillId="0" borderId="8" xfId="0" applyFont="1" applyBorder="1" applyAlignment="1">
      <alignment horizontal="left" wrapText="1"/>
    </xf>
    <xf numFmtId="0" fontId="3" fillId="2" borderId="24" xfId="0" applyFont="1" applyFill="1" applyBorder="1" applyAlignment="1">
      <alignment wrapText="1"/>
    </xf>
    <xf numFmtId="0" fontId="12" fillId="0" borderId="8" xfId="1" applyFont="1" applyBorder="1" applyAlignment="1">
      <alignment horizontal="justify" vertical="center" wrapText="1"/>
    </xf>
    <xf numFmtId="0" fontId="12" fillId="0" borderId="10"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46" xfId="0" applyFont="1" applyBorder="1" applyAlignment="1">
      <alignment vertical="center" wrapText="1"/>
    </xf>
    <xf numFmtId="0" fontId="3" fillId="0" borderId="51" xfId="1" applyFont="1" applyBorder="1" applyAlignment="1">
      <alignment horizontal="center" vertical="center" wrapText="1"/>
    </xf>
    <xf numFmtId="0" fontId="8" fillId="0" borderId="20" xfId="0" applyFont="1" applyBorder="1" applyAlignment="1">
      <alignment horizontal="right" wrapText="1"/>
    </xf>
    <xf numFmtId="0" fontId="4" fillId="2" borderId="32" xfId="0" applyFont="1" applyFill="1" applyBorder="1" applyAlignment="1">
      <alignment vertical="center" wrapText="1"/>
    </xf>
    <xf numFmtId="49" fontId="4" fillId="2" borderId="33" xfId="0" applyNumberFormat="1" applyFont="1" applyFill="1" applyBorder="1" applyAlignment="1">
      <alignment vertical="center" wrapText="1"/>
    </xf>
    <xf numFmtId="2" fontId="13" fillId="2" borderId="33" xfId="0" applyNumberFormat="1" applyFont="1" applyFill="1" applyBorder="1" applyAlignment="1">
      <alignment vertical="center" wrapText="1"/>
    </xf>
    <xf numFmtId="0" fontId="12" fillId="2" borderId="0" xfId="0" applyFont="1" applyFill="1" applyAlignment="1">
      <alignment wrapText="1"/>
    </xf>
    <xf numFmtId="164" fontId="12" fillId="0" borderId="8" xfId="0" applyNumberFormat="1" applyFont="1" applyBorder="1" applyAlignment="1">
      <alignment wrapText="1"/>
    </xf>
    <xf numFmtId="164" fontId="12" fillId="0" borderId="33" xfId="0" applyNumberFormat="1" applyFont="1" applyBorder="1" applyAlignment="1">
      <alignment wrapText="1"/>
    </xf>
    <xf numFmtId="0" fontId="12" fillId="2" borderId="0" xfId="0" applyFont="1" applyFill="1" applyAlignment="1">
      <alignment horizontal="right" wrapText="1"/>
    </xf>
    <xf numFmtId="3" fontId="3" fillId="0" borderId="8" xfId="1" applyNumberFormat="1" applyFont="1" applyBorder="1" applyAlignment="1">
      <alignment horizontal="right"/>
    </xf>
    <xf numFmtId="3" fontId="3" fillId="0" borderId="10" xfId="1" applyNumberFormat="1" applyFont="1" applyBorder="1" applyAlignment="1">
      <alignment horizontal="right"/>
    </xf>
    <xf numFmtId="3" fontId="3" fillId="0" borderId="13" xfId="1" applyNumberFormat="1" applyFont="1" applyBorder="1" applyAlignment="1">
      <alignment horizontal="right"/>
    </xf>
    <xf numFmtId="2" fontId="13" fillId="2" borderId="16" xfId="0" applyNumberFormat="1" applyFont="1" applyFill="1" applyBorder="1" applyAlignment="1">
      <alignment horizontal="right" wrapText="1"/>
    </xf>
    <xf numFmtId="2" fontId="13" fillId="2" borderId="10" xfId="0" applyNumberFormat="1" applyFont="1" applyFill="1" applyBorder="1" applyAlignment="1">
      <alignment horizontal="right" wrapText="1"/>
    </xf>
    <xf numFmtId="2" fontId="13" fillId="2" borderId="33" xfId="0" applyNumberFormat="1" applyFont="1" applyFill="1" applyBorder="1" applyAlignment="1">
      <alignment horizontal="right" wrapText="1"/>
    </xf>
    <xf numFmtId="0" fontId="4" fillId="0" borderId="8"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4" fontId="12" fillId="0" borderId="10" xfId="0" applyNumberFormat="1" applyFont="1" applyBorder="1" applyAlignment="1">
      <alignment horizontal="right" wrapText="1"/>
    </xf>
    <xf numFmtId="4" fontId="12" fillId="2" borderId="0" xfId="0" applyNumberFormat="1" applyFont="1" applyFill="1" applyAlignment="1">
      <alignment horizontal="right" wrapText="1"/>
    </xf>
    <xf numFmtId="4" fontId="13" fillId="2" borderId="16" xfId="0" applyNumberFormat="1" applyFont="1" applyFill="1" applyBorder="1" applyAlignment="1">
      <alignment horizontal="right" wrapText="1"/>
    </xf>
    <xf numFmtId="0" fontId="13" fillId="2" borderId="33" xfId="0" applyFont="1" applyFill="1" applyBorder="1" applyAlignment="1">
      <alignment horizontal="right" wrapText="1"/>
    </xf>
    <xf numFmtId="0" fontId="12" fillId="2" borderId="37" xfId="0" applyFont="1" applyFill="1" applyBorder="1" applyAlignment="1">
      <alignment horizontal="right" wrapText="1"/>
    </xf>
    <xf numFmtId="0" fontId="3" fillId="2" borderId="46" xfId="0" applyFont="1" applyFill="1" applyBorder="1" applyAlignment="1">
      <alignment horizontal="right" wrapText="1"/>
    </xf>
    <xf numFmtId="0" fontId="3" fillId="0" borderId="8" xfId="1" applyFont="1" applyBorder="1" applyAlignment="1">
      <alignment horizontal="right"/>
    </xf>
    <xf numFmtId="0" fontId="3" fillId="0" borderId="10" xfId="1" applyFont="1" applyBorder="1" applyAlignment="1">
      <alignment horizontal="right"/>
    </xf>
    <xf numFmtId="0" fontId="3" fillId="0" borderId="13" xfId="1" applyFont="1" applyBorder="1" applyAlignment="1">
      <alignment horizontal="right"/>
    </xf>
    <xf numFmtId="4" fontId="13" fillId="2" borderId="0" xfId="0" applyNumberFormat="1" applyFont="1" applyFill="1" applyAlignment="1">
      <alignment horizontal="right" wrapText="1"/>
    </xf>
    <xf numFmtId="4" fontId="13" fillId="2" borderId="10" xfId="0" applyNumberFormat="1" applyFont="1" applyFill="1" applyBorder="1" applyAlignment="1">
      <alignment horizontal="right" wrapText="1"/>
    </xf>
    <xf numFmtId="4" fontId="13" fillId="2" borderId="33" xfId="0" applyNumberFormat="1" applyFont="1" applyFill="1" applyBorder="1" applyAlignment="1">
      <alignment horizontal="right" wrapText="1"/>
    </xf>
    <xf numFmtId="4" fontId="13" fillId="0" borderId="0" xfId="0" applyNumberFormat="1" applyFont="1" applyAlignment="1">
      <alignment horizontal="right" wrapText="1"/>
    </xf>
    <xf numFmtId="164" fontId="12" fillId="2" borderId="27" xfId="0" applyNumberFormat="1" applyFont="1" applyFill="1" applyBorder="1" applyAlignment="1">
      <alignment wrapText="1"/>
    </xf>
    <xf numFmtId="164" fontId="12" fillId="2" borderId="24" xfId="0" applyNumberFormat="1" applyFont="1" applyFill="1" applyBorder="1" applyAlignment="1">
      <alignment wrapText="1"/>
    </xf>
    <xf numFmtId="164" fontId="12" fillId="2" borderId="17" xfId="0" applyNumberFormat="1" applyFont="1" applyFill="1" applyBorder="1" applyAlignment="1">
      <alignment wrapText="1"/>
    </xf>
    <xf numFmtId="164" fontId="12" fillId="2" borderId="11" xfId="0" applyNumberFormat="1" applyFont="1" applyFill="1" applyBorder="1" applyAlignment="1">
      <alignment wrapText="1"/>
    </xf>
    <xf numFmtId="164" fontId="12" fillId="2" borderId="14" xfId="0" applyNumberFormat="1" applyFont="1" applyFill="1" applyBorder="1" applyAlignment="1">
      <alignment wrapText="1"/>
    </xf>
    <xf numFmtId="164" fontId="12" fillId="2" borderId="0" xfId="0" applyNumberFormat="1" applyFont="1" applyFill="1" applyAlignment="1">
      <alignment wrapText="1"/>
    </xf>
    <xf numFmtId="164" fontId="12" fillId="0" borderId="0" xfId="0" applyNumberFormat="1" applyFont="1" applyAlignment="1">
      <alignment wrapText="1"/>
    </xf>
    <xf numFmtId="164" fontId="13" fillId="2" borderId="17" xfId="0" applyNumberFormat="1" applyFont="1" applyFill="1" applyBorder="1" applyAlignment="1">
      <alignment wrapText="1"/>
    </xf>
    <xf numFmtId="1" fontId="13" fillId="2" borderId="34" xfId="0" applyNumberFormat="1" applyFont="1" applyFill="1" applyBorder="1" applyAlignment="1">
      <alignment wrapText="1"/>
    </xf>
    <xf numFmtId="164" fontId="12" fillId="0" borderId="17" xfId="0" applyNumberFormat="1" applyFont="1" applyBorder="1" applyAlignment="1">
      <alignment wrapText="1"/>
    </xf>
    <xf numFmtId="164" fontId="12" fillId="0" borderId="35" xfId="0" applyNumberFormat="1" applyFont="1" applyBorder="1" applyAlignment="1">
      <alignment wrapText="1"/>
    </xf>
    <xf numFmtId="164" fontId="12" fillId="0" borderId="11" xfId="0" applyNumberFormat="1" applyFont="1" applyBorder="1" applyAlignment="1">
      <alignment wrapText="1"/>
    </xf>
    <xf numFmtId="164" fontId="12" fillId="0" borderId="34" xfId="0" applyNumberFormat="1" applyFont="1" applyBorder="1" applyAlignment="1">
      <alignment wrapText="1"/>
    </xf>
    <xf numFmtId="164" fontId="13" fillId="2" borderId="46" xfId="0" applyNumberFormat="1" applyFont="1" applyFill="1" applyBorder="1" applyAlignment="1">
      <alignment wrapText="1"/>
    </xf>
    <xf numFmtId="164" fontId="13" fillId="0" borderId="46" xfId="0" applyNumberFormat="1" applyFont="1" applyBorder="1" applyAlignment="1">
      <alignment wrapText="1"/>
    </xf>
    <xf numFmtId="0" fontId="0" fillId="2" borderId="0" xfId="0" applyFill="1" applyAlignment="1">
      <alignment vertical="center" wrapText="1"/>
    </xf>
    <xf numFmtId="0" fontId="0" fillId="0" borderId="0" xfId="0" applyAlignment="1">
      <alignment vertical="center" wrapText="1"/>
    </xf>
    <xf numFmtId="0" fontId="12" fillId="2" borderId="31" xfId="0" applyFont="1" applyFill="1" applyBorder="1" applyAlignment="1">
      <alignment horizontal="right" wrapText="1"/>
    </xf>
    <xf numFmtId="0" fontId="3" fillId="0" borderId="8" xfId="1" applyFont="1" applyBorder="1" applyAlignment="1">
      <alignment horizontal="right" wrapText="1"/>
    </xf>
    <xf numFmtId="0" fontId="3" fillId="0" borderId="10" xfId="1" applyFont="1" applyBorder="1" applyAlignment="1">
      <alignment horizontal="right" wrapText="1"/>
    </xf>
    <xf numFmtId="9" fontId="3" fillId="0" borderId="13" xfId="1" applyNumberFormat="1" applyFont="1" applyBorder="1" applyAlignment="1">
      <alignment horizontal="right" wrapText="1"/>
    </xf>
    <xf numFmtId="0" fontId="3" fillId="0" borderId="8" xfId="0" applyFont="1" applyBorder="1" applyAlignment="1">
      <alignment horizontal="right" wrapText="1"/>
    </xf>
    <xf numFmtId="2" fontId="13" fillId="2" borderId="31" xfId="0" applyNumberFormat="1" applyFont="1" applyFill="1" applyBorder="1" applyAlignment="1">
      <alignment horizontal="right" wrapText="1"/>
    </xf>
    <xf numFmtId="0" fontId="12" fillId="0" borderId="0" xfId="0" applyFont="1" applyAlignment="1">
      <alignment horizontal="right" wrapText="1"/>
    </xf>
    <xf numFmtId="2" fontId="13" fillId="2" borderId="33" xfId="0" applyNumberFormat="1" applyFont="1" applyFill="1" applyBorder="1" applyAlignment="1">
      <alignment horizontal="left" vertical="center" wrapText="1"/>
    </xf>
    <xf numFmtId="0" fontId="4" fillId="2" borderId="21" xfId="0"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164" fontId="13" fillId="2" borderId="11" xfId="0" applyNumberFormat="1" applyFont="1" applyFill="1" applyBorder="1" applyAlignment="1">
      <alignment wrapText="1"/>
    </xf>
    <xf numFmtId="164" fontId="13" fillId="2" borderId="34" xfId="0" applyNumberFormat="1" applyFont="1" applyFill="1" applyBorder="1" applyAlignment="1">
      <alignment wrapText="1"/>
    </xf>
    <xf numFmtId="2" fontId="5" fillId="0" borderId="22"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5" fillId="3" borderId="22" xfId="0" applyNumberFormat="1" applyFont="1" applyFill="1" applyBorder="1" applyAlignment="1">
      <alignment horizontal="center" vertical="center"/>
    </xf>
    <xf numFmtId="164" fontId="5" fillId="3" borderId="39"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wrapText="1"/>
    </xf>
    <xf numFmtId="164" fontId="5" fillId="0" borderId="53" xfId="0" applyNumberFormat="1" applyFont="1" applyBorder="1" applyAlignment="1">
      <alignment horizontal="center" vertical="center"/>
    </xf>
    <xf numFmtId="164" fontId="5" fillId="0" borderId="36" xfId="0" applyNumberFormat="1" applyFont="1" applyBorder="1" applyAlignment="1">
      <alignment horizontal="center" vertical="center"/>
    </xf>
    <xf numFmtId="164" fontId="0" fillId="0" borderId="0" xfId="0" applyNumberFormat="1"/>
    <xf numFmtId="164" fontId="5" fillId="0" borderId="6" xfId="0" applyNumberFormat="1" applyFont="1" applyBorder="1"/>
    <xf numFmtId="4" fontId="0" fillId="0" borderId="0" xfId="0" applyNumberFormat="1"/>
    <xf numFmtId="0" fontId="14" fillId="0" borderId="10" xfId="0" applyFont="1" applyBorder="1"/>
    <xf numFmtId="0" fontId="14" fillId="0" borderId="33" xfId="0" applyFont="1" applyBorder="1"/>
    <xf numFmtId="0" fontId="14" fillId="0" borderId="46" xfId="0" applyFont="1" applyBorder="1"/>
    <xf numFmtId="0" fontId="14" fillId="0" borderId="8" xfId="0" applyFont="1" applyBorder="1"/>
    <xf numFmtId="164" fontId="5" fillId="0" borderId="24" xfId="0" applyNumberFormat="1" applyFont="1" applyBorder="1" applyAlignment="1">
      <alignment vertical="center"/>
    </xf>
    <xf numFmtId="0" fontId="4" fillId="0" borderId="30" xfId="0" applyFont="1" applyBorder="1" applyAlignment="1">
      <alignment horizontal="center" vertical="center" wrapText="1"/>
    </xf>
    <xf numFmtId="49" fontId="4" fillId="0" borderId="38"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20" fillId="2" borderId="0" xfId="1" applyFill="1"/>
    <xf numFmtId="0" fontId="26" fillId="2" borderId="0" xfId="1" applyFont="1" applyFill="1"/>
    <xf numFmtId="0" fontId="26" fillId="0" borderId="0" xfId="1" applyFont="1"/>
    <xf numFmtId="4" fontId="20" fillId="0" borderId="0" xfId="1" applyNumberFormat="1"/>
    <xf numFmtId="0" fontId="30" fillId="2" borderId="16" xfId="1" applyFont="1" applyFill="1" applyBorder="1" applyAlignment="1">
      <alignment horizontal="center" wrapText="1"/>
    </xf>
    <xf numFmtId="0" fontId="30" fillId="2" borderId="10" xfId="1" applyFont="1" applyFill="1" applyBorder="1" applyAlignment="1">
      <alignment horizontal="center" wrapText="1"/>
    </xf>
    <xf numFmtId="1" fontId="31" fillId="2" borderId="9" xfId="1" applyNumberFormat="1" applyFont="1" applyFill="1" applyBorder="1" applyAlignment="1">
      <alignment horizontal="center" wrapText="1"/>
    </xf>
    <xf numFmtId="1" fontId="31" fillId="2" borderId="32" xfId="1" applyNumberFormat="1" applyFont="1" applyFill="1" applyBorder="1" applyAlignment="1">
      <alignment horizontal="center" wrapText="1"/>
    </xf>
    <xf numFmtId="0" fontId="30" fillId="2" borderId="13" xfId="1" applyFont="1" applyFill="1" applyBorder="1" applyAlignment="1">
      <alignment horizontal="center" wrapText="1"/>
    </xf>
    <xf numFmtId="2" fontId="34" fillId="4" borderId="22" xfId="3" applyNumberFormat="1" applyFont="1" applyFill="1" applyBorder="1" applyAlignment="1">
      <alignment horizontal="center" wrapText="1"/>
    </xf>
    <xf numFmtId="2" fontId="30" fillId="0" borderId="22" xfId="4" applyNumberFormat="1" applyFont="1" applyBorder="1" applyAlignment="1">
      <alignment horizontal="center" wrapText="1"/>
    </xf>
    <xf numFmtId="0" fontId="35" fillId="2" borderId="10" xfId="1" applyFont="1" applyFill="1" applyBorder="1" applyAlignment="1">
      <alignment horizontal="center" wrapText="1"/>
    </xf>
    <xf numFmtId="1" fontId="30" fillId="0" borderId="15" xfId="2" applyNumberFormat="1" applyFont="1" applyBorder="1" applyAlignment="1">
      <alignment horizontal="center"/>
    </xf>
    <xf numFmtId="2" fontId="30" fillId="0" borderId="8" xfId="2" applyNumberFormat="1" applyFont="1" applyBorder="1" applyAlignment="1">
      <alignment horizontal="center" wrapText="1"/>
    </xf>
    <xf numFmtId="1" fontId="30" fillId="0" borderId="9" xfId="2" applyNumberFormat="1" applyFont="1" applyBorder="1" applyAlignment="1">
      <alignment horizontal="center"/>
    </xf>
    <xf numFmtId="2" fontId="30" fillId="0" borderId="10" xfId="2" applyNumberFormat="1" applyFont="1" applyBorder="1" applyAlignment="1">
      <alignment horizontal="center"/>
    </xf>
    <xf numFmtId="1" fontId="30" fillId="0" borderId="9" xfId="2" applyNumberFormat="1" applyFont="1" applyBorder="1" applyAlignment="1">
      <alignment horizontal="center" wrapText="1"/>
    </xf>
    <xf numFmtId="1" fontId="30" fillId="0" borderId="7" xfId="2" applyNumberFormat="1" applyFont="1" applyBorder="1" applyAlignment="1">
      <alignment horizontal="center"/>
    </xf>
    <xf numFmtId="0" fontId="33" fillId="0" borderId="0" xfId="1" applyFont="1"/>
    <xf numFmtId="0" fontId="33" fillId="0" borderId="0" xfId="1" applyFont="1" applyAlignment="1">
      <alignment vertical="top"/>
    </xf>
    <xf numFmtId="2" fontId="30" fillId="0" borderId="16" xfId="2" applyNumberFormat="1" applyFont="1" applyBorder="1" applyAlignment="1">
      <alignment horizontal="center" wrapText="1"/>
    </xf>
    <xf numFmtId="1" fontId="30" fillId="0" borderId="15" xfId="2" applyNumberFormat="1" applyFont="1" applyBorder="1" applyAlignment="1">
      <alignment horizontal="center" wrapText="1"/>
    </xf>
    <xf numFmtId="2" fontId="30" fillId="0" borderId="10" xfId="2" applyNumberFormat="1" applyFont="1" applyBorder="1" applyAlignment="1">
      <alignment horizont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2" fontId="4" fillId="2" borderId="10"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2" fontId="38" fillId="4" borderId="22" xfId="2" applyNumberFormat="1" applyFont="1" applyFill="1" applyBorder="1" applyAlignment="1">
      <alignment horizontal="center" vertical="top" wrapText="1"/>
    </xf>
    <xf numFmtId="2" fontId="43" fillId="0" borderId="22" xfId="4" applyNumberFormat="1" applyFont="1" applyBorder="1" applyAlignment="1">
      <alignment horizontal="center" vertical="top" wrapText="1"/>
    </xf>
    <xf numFmtId="0" fontId="43" fillId="2" borderId="16" xfId="1" applyFont="1" applyFill="1" applyBorder="1" applyAlignment="1">
      <alignment horizontal="left" vertical="top" wrapText="1"/>
    </xf>
    <xf numFmtId="0" fontId="43" fillId="2" borderId="10" xfId="1" applyFont="1" applyFill="1" applyBorder="1" applyAlignment="1">
      <alignment horizontal="left" vertical="top" wrapText="1"/>
    </xf>
    <xf numFmtId="2" fontId="43" fillId="0" borderId="16" xfId="2" applyNumberFormat="1" applyFont="1" applyBorder="1" applyAlignment="1">
      <alignment horizontal="left" vertical="top" wrapText="1"/>
    </xf>
    <xf numFmtId="2" fontId="43" fillId="0" borderId="10" xfId="2" applyNumberFormat="1" applyFont="1" applyBorder="1" applyAlignment="1">
      <alignment horizontal="left" vertical="top" wrapText="1"/>
    </xf>
    <xf numFmtId="0" fontId="33" fillId="2" borderId="10" xfId="1" applyFont="1" applyFill="1" applyBorder="1" applyAlignment="1">
      <alignment horizontal="left" vertical="top" wrapText="1"/>
    </xf>
    <xf numFmtId="2" fontId="43" fillId="0" borderId="57" xfId="2" applyNumberFormat="1" applyFont="1" applyBorder="1" applyAlignment="1">
      <alignment horizontal="left" vertical="top" wrapText="1"/>
    </xf>
    <xf numFmtId="0" fontId="33" fillId="2" borderId="10" xfId="1" applyFont="1" applyFill="1" applyBorder="1" applyAlignment="1">
      <alignment vertical="top" wrapText="1"/>
    </xf>
    <xf numFmtId="2" fontId="43" fillId="0" borderId="10" xfId="2" applyNumberFormat="1" applyFont="1" applyBorder="1" applyAlignment="1">
      <alignment horizontal="justify" vertical="top" wrapText="1"/>
    </xf>
    <xf numFmtId="0" fontId="43" fillId="2" borderId="16" xfId="1" applyFont="1" applyFill="1" applyBorder="1" applyAlignment="1">
      <alignment vertical="top" wrapText="1"/>
    </xf>
    <xf numFmtId="0" fontId="43" fillId="2" borderId="10" xfId="1" applyFont="1" applyFill="1" applyBorder="1" applyAlignment="1">
      <alignment vertical="top" wrapText="1"/>
    </xf>
    <xf numFmtId="2" fontId="43" fillId="0" borderId="10" xfId="2" applyNumberFormat="1" applyFont="1" applyBorder="1" applyAlignment="1">
      <alignment vertical="top" wrapText="1"/>
    </xf>
    <xf numFmtId="2" fontId="43" fillId="0" borderId="10" xfId="2" applyNumberFormat="1" applyFont="1" applyBorder="1" applyAlignment="1">
      <alignment vertical="center" wrapText="1"/>
    </xf>
    <xf numFmtId="2" fontId="43" fillId="0" borderId="10" xfId="2" applyNumberFormat="1" applyFont="1" applyBorder="1" applyAlignment="1">
      <alignment horizontal="left" vertical="center" wrapText="1"/>
    </xf>
    <xf numFmtId="2" fontId="43" fillId="0" borderId="16" xfId="2" applyNumberFormat="1" applyFont="1" applyBorder="1" applyAlignment="1">
      <alignment vertical="top" wrapText="1"/>
    </xf>
    <xf numFmtId="1" fontId="30" fillId="0" borderId="32" xfId="2" applyNumberFormat="1" applyFont="1" applyBorder="1" applyAlignment="1">
      <alignment horizontal="center"/>
    </xf>
    <xf numFmtId="2" fontId="30" fillId="0" borderId="33" xfId="2" applyNumberFormat="1" applyFont="1" applyBorder="1" applyAlignment="1">
      <alignment horizontal="center"/>
    </xf>
    <xf numFmtId="0" fontId="3" fillId="2" borderId="10" xfId="0" applyFont="1" applyFill="1" applyBorder="1" applyAlignment="1">
      <alignment vertical="center" wrapText="1"/>
    </xf>
    <xf numFmtId="0" fontId="35" fillId="2" borderId="10" xfId="1" applyFont="1" applyFill="1" applyBorder="1" applyAlignment="1">
      <alignment horizontal="right" wrapText="1"/>
    </xf>
    <xf numFmtId="168" fontId="34" fillId="4" borderId="22" xfId="3" applyNumberFormat="1" applyFont="1" applyFill="1" applyBorder="1" applyAlignment="1">
      <alignment horizontal="center" wrapText="1"/>
    </xf>
    <xf numFmtId="168" fontId="30" fillId="0" borderId="22" xfId="4" applyNumberFormat="1" applyFont="1" applyBorder="1" applyAlignment="1">
      <alignment horizontal="center"/>
    </xf>
    <xf numFmtId="168" fontId="30" fillId="2" borderId="16" xfId="1" applyNumberFormat="1" applyFont="1" applyFill="1" applyBorder="1" applyAlignment="1">
      <alignment horizontal="right" wrapText="1"/>
    </xf>
    <xf numFmtId="168" fontId="30" fillId="2" borderId="10" xfId="1" applyNumberFormat="1" applyFont="1" applyFill="1" applyBorder="1" applyAlignment="1">
      <alignment horizontal="right" wrapText="1"/>
    </xf>
    <xf numFmtId="168" fontId="30" fillId="2" borderId="13" xfId="1" applyNumberFormat="1" applyFont="1" applyFill="1" applyBorder="1" applyAlignment="1">
      <alignment horizontal="right" wrapText="1"/>
    </xf>
    <xf numFmtId="168" fontId="30" fillId="0" borderId="8" xfId="5" applyNumberFormat="1" applyFont="1" applyBorder="1" applyAlignment="1">
      <alignment horizontal="right"/>
    </xf>
    <xf numFmtId="168" fontId="30" fillId="0" borderId="10" xfId="5" applyNumberFormat="1" applyFont="1" applyFill="1" applyBorder="1" applyAlignment="1">
      <alignment horizontal="right"/>
    </xf>
    <xf numFmtId="168" fontId="30" fillId="0" borderId="33" xfId="5" applyNumberFormat="1" applyFont="1" applyFill="1" applyBorder="1" applyAlignment="1">
      <alignment horizontal="right"/>
    </xf>
    <xf numFmtId="168" fontId="35" fillId="2" borderId="10" xfId="1" applyNumberFormat="1" applyFont="1" applyFill="1" applyBorder="1" applyAlignment="1">
      <alignment horizontal="right" wrapText="1"/>
    </xf>
    <xf numFmtId="168" fontId="30" fillId="0" borderId="10" xfId="5" applyNumberFormat="1" applyFont="1" applyFill="1" applyBorder="1" applyAlignment="1">
      <alignment horizontal="right" wrapText="1"/>
    </xf>
    <xf numFmtId="168" fontId="30" fillId="0" borderId="8" xfId="5" applyNumberFormat="1" applyFont="1" applyFill="1" applyBorder="1" applyAlignment="1">
      <alignment horizontal="right"/>
    </xf>
    <xf numFmtId="168" fontId="36" fillId="0" borderId="10" xfId="5" applyNumberFormat="1" applyFont="1" applyFill="1" applyBorder="1" applyAlignment="1">
      <alignment horizontal="right"/>
    </xf>
    <xf numFmtId="168" fontId="30" fillId="0" borderId="10" xfId="2" applyNumberFormat="1" applyFont="1" applyBorder="1" applyAlignment="1">
      <alignment horizontal="right"/>
    </xf>
    <xf numFmtId="168" fontId="33" fillId="0" borderId="0" xfId="1" applyNumberFormat="1" applyFont="1"/>
    <xf numFmtId="168" fontId="30" fillId="0" borderId="8" xfId="5" applyNumberFormat="1" applyFont="1" applyBorder="1" applyAlignment="1">
      <alignment horizontal="center"/>
    </xf>
    <xf numFmtId="168" fontId="30" fillId="0" borderId="10" xfId="5" applyNumberFormat="1" applyFont="1" applyFill="1" applyBorder="1" applyAlignment="1">
      <alignment horizontal="center" wrapText="1"/>
    </xf>
    <xf numFmtId="168" fontId="30" fillId="0" borderId="10" xfId="5" applyNumberFormat="1" applyFont="1" applyFill="1" applyBorder="1" applyAlignment="1">
      <alignment horizontal="center"/>
    </xf>
    <xf numFmtId="168" fontId="30" fillId="0" borderId="8" xfId="5" applyNumberFormat="1" applyFont="1" applyFill="1" applyBorder="1" applyAlignment="1">
      <alignment horizontal="center"/>
    </xf>
    <xf numFmtId="168" fontId="36" fillId="0" borderId="10" xfId="5" applyNumberFormat="1" applyFont="1" applyFill="1" applyBorder="1" applyAlignment="1">
      <alignment horizontal="center"/>
    </xf>
    <xf numFmtId="168" fontId="30" fillId="0" borderId="10" xfId="2" applyNumberFormat="1" applyFont="1" applyBorder="1" applyAlignment="1">
      <alignment horizontal="center"/>
    </xf>
    <xf numFmtId="168" fontId="33" fillId="0" borderId="0" xfId="1" applyNumberFormat="1" applyFont="1" applyAlignment="1">
      <alignment horizontal="center"/>
    </xf>
    <xf numFmtId="168" fontId="30" fillId="0" borderId="16" xfId="5" applyNumberFormat="1" applyFont="1" applyBorder="1" applyAlignment="1">
      <alignment horizontal="right"/>
    </xf>
    <xf numFmtId="168" fontId="30" fillId="0" borderId="16" xfId="5" applyNumberFormat="1" applyFont="1" applyFill="1" applyBorder="1" applyAlignment="1">
      <alignment horizontal="right"/>
    </xf>
    <xf numFmtId="2" fontId="38" fillId="4" borderId="22" xfId="2" applyNumberFormat="1" applyFont="1" applyFill="1" applyBorder="1" applyAlignment="1">
      <alignment horizontal="center" vertical="center" wrapText="1"/>
    </xf>
    <xf numFmtId="1" fontId="30" fillId="0" borderId="10" xfId="2" applyNumberFormat="1" applyFont="1" applyBorder="1" applyAlignment="1">
      <alignment horizontal="center"/>
    </xf>
    <xf numFmtId="3" fontId="12" fillId="2" borderId="0" xfId="0" applyNumberFormat="1" applyFont="1" applyFill="1" applyAlignment="1">
      <alignment horizontal="right" wrapText="1"/>
    </xf>
    <xf numFmtId="3" fontId="13" fillId="2" borderId="16" xfId="0" applyNumberFormat="1" applyFont="1" applyFill="1" applyBorder="1" applyAlignment="1">
      <alignment horizontal="right" wrapText="1"/>
    </xf>
    <xf numFmtId="3" fontId="13" fillId="2" borderId="33" xfId="0" applyNumberFormat="1" applyFont="1" applyFill="1" applyBorder="1" applyAlignment="1">
      <alignment horizontal="right" wrapText="1"/>
    </xf>
    <xf numFmtId="3" fontId="3" fillId="2" borderId="23" xfId="0" applyNumberFormat="1" applyFont="1" applyFill="1" applyBorder="1" applyAlignment="1">
      <alignment horizontal="right" wrapText="1"/>
    </xf>
    <xf numFmtId="3" fontId="12" fillId="2" borderId="10" xfId="0" applyNumberFormat="1" applyFont="1" applyFill="1" applyBorder="1" applyAlignment="1">
      <alignment horizontal="right" wrapText="1"/>
    </xf>
    <xf numFmtId="3" fontId="12" fillId="0" borderId="16" xfId="0" applyNumberFormat="1" applyFont="1" applyBorder="1" applyAlignment="1">
      <alignment horizontal="right" wrapText="1"/>
    </xf>
    <xf numFmtId="3" fontId="12" fillId="0" borderId="8" xfId="0" applyNumberFormat="1" applyFont="1" applyBorder="1" applyAlignment="1">
      <alignment horizontal="right" wrapText="1"/>
    </xf>
    <xf numFmtId="3" fontId="12" fillId="0" borderId="10" xfId="0" applyNumberFormat="1" applyFont="1" applyBorder="1" applyAlignment="1">
      <alignment horizontal="right" wrapText="1"/>
    </xf>
    <xf numFmtId="3" fontId="12" fillId="0" borderId="33" xfId="0" applyNumberFormat="1" applyFont="1" applyBorder="1" applyAlignment="1">
      <alignment horizontal="right" wrapText="1"/>
    </xf>
    <xf numFmtId="3" fontId="18" fillId="2" borderId="46" xfId="0" applyNumberFormat="1" applyFont="1" applyFill="1" applyBorder="1" applyAlignment="1">
      <alignment horizontal="right" wrapText="1"/>
    </xf>
    <xf numFmtId="3" fontId="12" fillId="0" borderId="10" xfId="0" applyNumberFormat="1" applyFont="1" applyBorder="1" applyAlignment="1" applyProtection="1">
      <alignment horizontal="right" wrapText="1"/>
      <protection locked="0"/>
    </xf>
    <xf numFmtId="3" fontId="18" fillId="0" borderId="46" xfId="0" applyNumberFormat="1" applyFont="1" applyBorder="1" applyAlignment="1">
      <alignment horizontal="right" wrapText="1"/>
    </xf>
    <xf numFmtId="3" fontId="13" fillId="2" borderId="10" xfId="0" applyNumberFormat="1" applyFont="1" applyFill="1" applyBorder="1" applyAlignment="1">
      <alignment horizontal="right" wrapText="1"/>
    </xf>
    <xf numFmtId="3" fontId="12" fillId="0" borderId="0" xfId="0" applyNumberFormat="1" applyFont="1" applyAlignment="1">
      <alignment horizontal="right" wrapText="1"/>
    </xf>
    <xf numFmtId="0" fontId="9" fillId="2" borderId="46" xfId="0" applyFont="1" applyFill="1" applyBorder="1" applyAlignment="1">
      <alignment horizontal="right" wrapText="1"/>
    </xf>
    <xf numFmtId="49" fontId="9" fillId="2" borderId="46" xfId="0" applyNumberFormat="1" applyFont="1" applyFill="1" applyBorder="1" applyAlignment="1">
      <alignment horizontal="right" wrapText="1"/>
    </xf>
    <xf numFmtId="0" fontId="13" fillId="2" borderId="29" xfId="0" applyFont="1" applyFill="1" applyBorder="1" applyAlignment="1">
      <alignment vertical="center" wrapText="1"/>
    </xf>
    <xf numFmtId="0" fontId="3" fillId="2" borderId="37" xfId="0" applyFont="1" applyFill="1" applyBorder="1" applyAlignment="1">
      <alignment wrapText="1"/>
    </xf>
    <xf numFmtId="3" fontId="12" fillId="2" borderId="8" xfId="0" applyNumberFormat="1" applyFont="1" applyFill="1" applyBorder="1" applyAlignment="1">
      <alignment horizontal="right" wrapText="1"/>
    </xf>
    <xf numFmtId="3" fontId="3" fillId="2" borderId="46" xfId="0" applyNumberFormat="1" applyFont="1" applyFill="1" applyBorder="1" applyAlignment="1">
      <alignment horizontal="right" wrapText="1"/>
    </xf>
    <xf numFmtId="0" fontId="13" fillId="2" borderId="46" xfId="0" applyFont="1" applyFill="1" applyBorder="1" applyAlignment="1">
      <alignment vertical="center" wrapText="1"/>
    </xf>
    <xf numFmtId="0" fontId="4" fillId="0" borderId="10" xfId="0" applyFont="1" applyBorder="1" applyAlignment="1">
      <alignment horizontal="center" vertical="center" wrapText="1"/>
    </xf>
    <xf numFmtId="0" fontId="12" fillId="0" borderId="10" xfId="0" applyFont="1" applyBorder="1" applyAlignment="1">
      <alignment vertical="center" wrapText="1"/>
    </xf>
    <xf numFmtId="164" fontId="12" fillId="0" borderId="10" xfId="0" applyNumberFormat="1" applyFont="1" applyBorder="1" applyAlignment="1">
      <alignment wrapText="1"/>
    </xf>
    <xf numFmtId="164" fontId="11" fillId="0" borderId="46" xfId="0" applyNumberFormat="1" applyFont="1" applyBorder="1" applyAlignment="1">
      <alignment vertical="center" wrapText="1"/>
    </xf>
    <xf numFmtId="0" fontId="13" fillId="2" borderId="46" xfId="0" applyFont="1" applyFill="1" applyBorder="1" applyAlignment="1">
      <alignment wrapText="1"/>
    </xf>
    <xf numFmtId="164" fontId="12" fillId="0" borderId="36" xfId="0" applyNumberFormat="1" applyFont="1" applyBorder="1" applyAlignment="1">
      <alignment wrapText="1"/>
    </xf>
    <xf numFmtId="0" fontId="8" fillId="2" borderId="66" xfId="0" applyFont="1" applyFill="1" applyBorder="1" applyAlignment="1">
      <alignment horizontal="right" wrapText="1"/>
    </xf>
    <xf numFmtId="0" fontId="1" fillId="2" borderId="22" xfId="0" applyFont="1" applyFill="1" applyBorder="1" applyAlignment="1">
      <alignment vertical="center" wrapText="1"/>
    </xf>
    <xf numFmtId="0" fontId="3" fillId="2" borderId="22" xfId="0" applyFont="1" applyFill="1" applyBorder="1" applyAlignment="1">
      <alignment horizontal="center" vertical="center" wrapText="1"/>
    </xf>
    <xf numFmtId="0" fontId="8" fillId="2" borderId="5" xfId="0" applyFont="1" applyFill="1" applyBorder="1" applyAlignment="1">
      <alignment horizontal="right" wrapText="1"/>
    </xf>
    <xf numFmtId="2" fontId="8" fillId="2" borderId="5" xfId="0" applyNumberFormat="1" applyFont="1" applyFill="1" applyBorder="1" applyAlignment="1">
      <alignment horizontal="right" wrapText="1"/>
    </xf>
    <xf numFmtId="2" fontId="1" fillId="2" borderId="6" xfId="0" applyNumberFormat="1" applyFont="1" applyFill="1" applyBorder="1" applyAlignment="1">
      <alignment horizontal="right" vertical="center" wrapText="1"/>
    </xf>
    <xf numFmtId="0" fontId="19" fillId="0" borderId="8" xfId="0" applyFont="1" applyBorder="1" applyAlignment="1">
      <alignment horizontal="left" vertical="top" wrapText="1"/>
    </xf>
    <xf numFmtId="2" fontId="8" fillId="2" borderId="30" xfId="0" applyNumberFormat="1" applyFont="1" applyFill="1" applyBorder="1" applyAlignment="1">
      <alignment horizontal="center" vertical="center" wrapText="1"/>
    </xf>
    <xf numFmtId="0" fontId="1" fillId="2" borderId="38" xfId="0" applyFont="1" applyFill="1" applyBorder="1" applyAlignment="1">
      <alignment vertical="center" wrapText="1"/>
    </xf>
    <xf numFmtId="43" fontId="4" fillId="2" borderId="38" xfId="0" applyNumberFormat="1" applyFont="1" applyFill="1" applyBorder="1" applyAlignment="1">
      <alignment horizontal="right" wrapText="1"/>
    </xf>
    <xf numFmtId="2" fontId="4" fillId="2" borderId="38" xfId="0" applyNumberFormat="1" applyFont="1" applyFill="1" applyBorder="1" applyAlignment="1">
      <alignment horizontal="right" wrapText="1"/>
    </xf>
    <xf numFmtId="2" fontId="1" fillId="2" borderId="36" xfId="0" applyNumberFormat="1" applyFont="1" applyFill="1" applyBorder="1" applyAlignment="1">
      <alignment horizontal="right" wrapText="1"/>
    </xf>
    <xf numFmtId="0" fontId="19" fillId="0" borderId="10" xfId="0" applyFont="1" applyBorder="1" applyAlignment="1">
      <alignment horizontal="left" vertical="top" wrapText="1"/>
    </xf>
    <xf numFmtId="0" fontId="45" fillId="0" borderId="0" xfId="8"/>
    <xf numFmtId="2" fontId="41" fillId="2" borderId="9" xfId="8" applyNumberFormat="1" applyFont="1" applyFill="1" applyBorder="1" applyAlignment="1">
      <alignment horizontal="center" vertical="center" wrapText="1"/>
    </xf>
    <xf numFmtId="0" fontId="41" fillId="2" borderId="10" xfId="8" applyFont="1" applyFill="1" applyBorder="1" applyAlignment="1">
      <alignment horizontal="center" vertical="center" wrapText="1"/>
    </xf>
    <xf numFmtId="0" fontId="29" fillId="2" borderId="10" xfId="8" applyFont="1" applyFill="1" applyBorder="1" applyAlignment="1">
      <alignment vertical="center" wrapText="1"/>
    </xf>
    <xf numFmtId="0" fontId="33" fillId="2" borderId="10" xfId="8" applyFont="1" applyFill="1" applyBorder="1" applyAlignment="1">
      <alignment horizontal="right" wrapText="1"/>
    </xf>
    <xf numFmtId="167" fontId="31" fillId="2" borderId="10" xfId="8" applyNumberFormat="1" applyFont="1" applyFill="1" applyBorder="1" applyAlignment="1">
      <alignment horizontal="right" wrapText="1"/>
    </xf>
    <xf numFmtId="164" fontId="31" fillId="2" borderId="10" xfId="8" applyNumberFormat="1" applyFont="1" applyFill="1" applyBorder="1" applyAlignment="1">
      <alignment horizontal="right" wrapText="1"/>
    </xf>
    <xf numFmtId="164" fontId="29" fillId="2" borderId="11" xfId="8" applyNumberFormat="1" applyFont="1" applyFill="1" applyBorder="1" applyAlignment="1">
      <alignment horizontal="right" wrapText="1"/>
    </xf>
    <xf numFmtId="2" fontId="45" fillId="0" borderId="0" xfId="8" applyNumberFormat="1"/>
    <xf numFmtId="49" fontId="4" fillId="2" borderId="13" xfId="0" applyNumberFormat="1" applyFont="1" applyFill="1" applyBorder="1" applyAlignment="1">
      <alignment horizontal="center" vertical="center" wrapText="1"/>
    </xf>
    <xf numFmtId="164" fontId="13" fillId="0" borderId="39" xfId="0" applyNumberFormat="1" applyFont="1" applyBorder="1" applyAlignment="1">
      <alignment wrapText="1"/>
    </xf>
    <xf numFmtId="1" fontId="4" fillId="0" borderId="10" xfId="0" applyNumberFormat="1" applyFont="1" applyBorder="1" applyAlignment="1">
      <alignment horizontal="center" vertical="center" wrapText="1"/>
    </xf>
    <xf numFmtId="0" fontId="8" fillId="2" borderId="66" xfId="0" applyFont="1" applyFill="1" applyBorder="1" applyAlignment="1">
      <alignment horizontal="center" vertical="center" wrapText="1"/>
    </xf>
    <xf numFmtId="0" fontId="8" fillId="2" borderId="10" xfId="0" applyFont="1" applyFill="1" applyBorder="1" applyAlignment="1">
      <alignment horizontal="center" vertical="center" wrapText="1"/>
    </xf>
    <xf numFmtId="167" fontId="12" fillId="2" borderId="16" xfId="0" applyNumberFormat="1" applyFont="1" applyFill="1" applyBorder="1" applyAlignment="1">
      <alignment horizontal="center" vertical="center" wrapText="1"/>
    </xf>
    <xf numFmtId="167" fontId="12" fillId="2" borderId="10" xfId="0" applyNumberFormat="1" applyFont="1" applyFill="1" applyBorder="1" applyAlignment="1">
      <alignment horizontal="center" vertical="center" wrapText="1"/>
    </xf>
    <xf numFmtId="167" fontId="12" fillId="2" borderId="13" xfId="0" applyNumberFormat="1" applyFont="1" applyFill="1" applyBorder="1" applyAlignment="1">
      <alignment horizontal="center" vertical="center" wrapText="1"/>
    </xf>
    <xf numFmtId="167" fontId="28" fillId="4" borderId="45" xfId="2" applyNumberFormat="1" applyFont="1" applyFill="1" applyBorder="1" applyAlignment="1">
      <alignment horizontal="center" wrapText="1"/>
    </xf>
    <xf numFmtId="167" fontId="30" fillId="0" borderId="45" xfId="4" applyNumberFormat="1" applyFont="1" applyBorder="1" applyAlignment="1">
      <alignment horizontal="center" wrapText="1"/>
    </xf>
    <xf numFmtId="167" fontId="30" fillId="2" borderId="16" xfId="1" applyNumberFormat="1" applyFont="1" applyFill="1" applyBorder="1" applyAlignment="1">
      <alignment horizontal="center" wrapText="1"/>
    </xf>
    <xf numFmtId="167" fontId="35" fillId="2" borderId="10" xfId="1" applyNumberFormat="1" applyFont="1" applyFill="1" applyBorder="1" applyAlignment="1">
      <alignment horizontal="center" wrapText="1"/>
    </xf>
    <xf numFmtId="167" fontId="30" fillId="2" borderId="10" xfId="1" applyNumberFormat="1" applyFont="1" applyFill="1" applyBorder="1" applyAlignment="1">
      <alignment horizontal="center" wrapText="1"/>
    </xf>
    <xf numFmtId="167" fontId="30" fillId="2" borderId="13" xfId="1" applyNumberFormat="1" applyFont="1" applyFill="1" applyBorder="1" applyAlignment="1">
      <alignment horizontal="center" wrapText="1"/>
    </xf>
    <xf numFmtId="167" fontId="30" fillId="0" borderId="16" xfId="2" applyNumberFormat="1" applyFont="1" applyBorder="1" applyAlignment="1">
      <alignment horizontal="center"/>
    </xf>
    <xf numFmtId="167" fontId="30" fillId="0" borderId="10" xfId="2" applyNumberFormat="1" applyFont="1" applyBorder="1" applyAlignment="1">
      <alignment horizontal="center"/>
    </xf>
    <xf numFmtId="167" fontId="30" fillId="0" borderId="33" xfId="2" applyNumberFormat="1" applyFont="1" applyBorder="1" applyAlignment="1">
      <alignment horizontal="center"/>
    </xf>
    <xf numFmtId="167" fontId="12" fillId="0" borderId="10" xfId="0" applyNumberFormat="1" applyFont="1" applyBorder="1" applyAlignment="1">
      <alignment horizontal="center" vertical="center" wrapText="1"/>
    </xf>
    <xf numFmtId="167" fontId="30" fillId="0" borderId="55" xfId="2" applyNumberFormat="1" applyFont="1" applyBorder="1" applyAlignment="1">
      <alignment horizontal="center" wrapText="1"/>
    </xf>
    <xf numFmtId="167" fontId="30" fillId="0" borderId="54" xfId="6" applyNumberFormat="1" applyFont="1" applyFill="1" applyBorder="1" applyAlignment="1">
      <alignment horizontal="center" wrapText="1"/>
    </xf>
    <xf numFmtId="167" fontId="30" fillId="0" borderId="54" xfId="2" applyNumberFormat="1" applyFont="1" applyBorder="1" applyAlignment="1">
      <alignment horizontal="center" wrapText="1"/>
    </xf>
    <xf numFmtId="167" fontId="33" fillId="0" borderId="0" xfId="1" applyNumberFormat="1" applyFont="1"/>
    <xf numFmtId="167" fontId="30" fillId="2" borderId="33" xfId="1" applyNumberFormat="1" applyFont="1" applyFill="1" applyBorder="1" applyAlignment="1">
      <alignment horizontal="center" wrapText="1"/>
    </xf>
    <xf numFmtId="167" fontId="30" fillId="2" borderId="23" xfId="1" applyNumberFormat="1" applyFont="1" applyFill="1" applyBorder="1" applyAlignment="1">
      <alignment horizontal="center" wrapText="1"/>
    </xf>
    <xf numFmtId="164" fontId="13" fillId="2" borderId="46" xfId="0" applyNumberFormat="1" applyFont="1" applyFill="1" applyBorder="1" applyAlignment="1">
      <alignment vertical="center" wrapText="1"/>
    </xf>
    <xf numFmtId="164" fontId="13" fillId="2" borderId="20" xfId="0" applyNumberFormat="1" applyFont="1" applyFill="1" applyBorder="1" applyAlignment="1">
      <alignment wrapText="1"/>
    </xf>
    <xf numFmtId="0" fontId="12" fillId="0" borderId="38" xfId="0" applyFont="1" applyBorder="1" applyAlignment="1">
      <alignment horizontal="right" wrapText="1"/>
    </xf>
    <xf numFmtId="43" fontId="12" fillId="0" borderId="38" xfId="0" applyNumberFormat="1" applyFont="1" applyBorder="1" applyAlignment="1">
      <alignment horizontal="right" wrapText="1"/>
    </xf>
    <xf numFmtId="3" fontId="12" fillId="0" borderId="38" xfId="0" applyNumberFormat="1" applyFont="1" applyBorder="1" applyAlignment="1">
      <alignment horizontal="right" wrapText="1"/>
    </xf>
    <xf numFmtId="1" fontId="32" fillId="2" borderId="0" xfId="0" applyNumberFormat="1" applyFont="1" applyFill="1"/>
    <xf numFmtId="1" fontId="29" fillId="2" borderId="15" xfId="1" applyNumberFormat="1" applyFont="1" applyFill="1" applyBorder="1" applyAlignment="1">
      <alignment horizontal="center" wrapText="1"/>
    </xf>
    <xf numFmtId="1" fontId="29" fillId="2" borderId="7" xfId="1" applyNumberFormat="1" applyFont="1" applyFill="1" applyBorder="1" applyAlignment="1">
      <alignment horizontal="center" wrapText="1"/>
    </xf>
    <xf numFmtId="1" fontId="29" fillId="2" borderId="9" xfId="1" applyNumberFormat="1" applyFont="1" applyFill="1" applyBorder="1" applyAlignment="1">
      <alignment horizontal="center" wrapText="1"/>
    </xf>
    <xf numFmtId="1" fontId="28" fillId="4" borderId="21" xfId="2" applyNumberFormat="1" applyFont="1" applyFill="1" applyBorder="1" applyAlignment="1">
      <alignment horizontal="center" wrapText="1"/>
    </xf>
    <xf numFmtId="1" fontId="30" fillId="0" borderId="21" xfId="4" applyNumberFormat="1" applyFont="1" applyBorder="1" applyAlignment="1">
      <alignment horizontal="center" wrapText="1"/>
    </xf>
    <xf numFmtId="1" fontId="30" fillId="2" borderId="15" xfId="1" applyNumberFormat="1" applyFont="1" applyFill="1" applyBorder="1" applyAlignment="1">
      <alignment horizontal="center" wrapText="1"/>
    </xf>
    <xf numFmtId="1" fontId="30" fillId="2" borderId="9" xfId="1" applyNumberFormat="1" applyFont="1" applyFill="1" applyBorder="1" applyAlignment="1">
      <alignment horizontal="center" wrapText="1"/>
    </xf>
    <xf numFmtId="1" fontId="30" fillId="2" borderId="12" xfId="1" applyNumberFormat="1" applyFont="1" applyFill="1" applyBorder="1" applyAlignment="1">
      <alignment horizontal="center" wrapText="1"/>
    </xf>
    <xf numFmtId="1" fontId="35" fillId="2" borderId="9" xfId="1" applyNumberFormat="1" applyFont="1" applyFill="1" applyBorder="1" applyAlignment="1">
      <alignment horizontal="center" wrapText="1"/>
    </xf>
    <xf numFmtId="1" fontId="33" fillId="0" borderId="0" xfId="1" applyNumberFormat="1" applyFont="1" applyAlignment="1">
      <alignment horizontal="center"/>
    </xf>
    <xf numFmtId="1" fontId="30" fillId="2" borderId="32" xfId="1" applyNumberFormat="1" applyFont="1" applyFill="1" applyBorder="1" applyAlignment="1">
      <alignment horizontal="center" wrapText="1"/>
    </xf>
    <xf numFmtId="1" fontId="30" fillId="2" borderId="25" xfId="1" applyNumberFormat="1" applyFont="1" applyFill="1" applyBorder="1" applyAlignment="1">
      <alignment horizontal="center" wrapText="1"/>
    </xf>
    <xf numFmtId="0" fontId="43" fillId="2" borderId="33" xfId="1" applyFont="1" applyFill="1" applyBorder="1" applyAlignment="1">
      <alignment vertical="top" wrapText="1"/>
    </xf>
    <xf numFmtId="2" fontId="30" fillId="0" borderId="33" xfId="2" applyNumberFormat="1" applyFont="1" applyBorder="1" applyAlignment="1">
      <alignment horizontal="center" wrapText="1"/>
    </xf>
    <xf numFmtId="168" fontId="30" fillId="0" borderId="33" xfId="2" applyNumberFormat="1" applyFont="1" applyBorder="1" applyAlignment="1">
      <alignment horizontal="right"/>
    </xf>
    <xf numFmtId="0" fontId="28" fillId="2" borderId="4" xfId="1" applyFont="1" applyFill="1" applyBorder="1" applyAlignment="1">
      <alignment wrapText="1"/>
    </xf>
    <xf numFmtId="0" fontId="28" fillId="2" borderId="5" xfId="1" applyFont="1" applyFill="1" applyBorder="1" applyAlignment="1">
      <alignment wrapText="1"/>
    </xf>
    <xf numFmtId="0" fontId="28" fillId="2" borderId="0" xfId="1" applyFont="1" applyFill="1" applyAlignment="1">
      <alignment wrapText="1"/>
    </xf>
    <xf numFmtId="0" fontId="43" fillId="2" borderId="33" xfId="1" applyFont="1" applyFill="1" applyBorder="1" applyAlignment="1">
      <alignment horizontal="left" vertical="top" wrapText="1"/>
    </xf>
    <xf numFmtId="0" fontId="30" fillId="2" borderId="33" xfId="1" applyFont="1" applyFill="1" applyBorder="1" applyAlignment="1">
      <alignment horizontal="center" wrapText="1"/>
    </xf>
    <xf numFmtId="168" fontId="30" fillId="2" borderId="33" xfId="1" applyNumberFormat="1" applyFont="1" applyFill="1" applyBorder="1" applyAlignment="1">
      <alignment horizontal="right" wrapText="1"/>
    </xf>
    <xf numFmtId="1" fontId="30" fillId="2" borderId="7" xfId="1" applyNumberFormat="1" applyFont="1" applyFill="1" applyBorder="1" applyAlignment="1">
      <alignment horizontal="center" wrapText="1"/>
    </xf>
    <xf numFmtId="0" fontId="46" fillId="0" borderId="8" xfId="0" applyFont="1" applyBorder="1" applyAlignment="1">
      <alignment horizontal="left" vertical="top" wrapText="1"/>
    </xf>
    <xf numFmtId="0" fontId="47" fillId="0" borderId="8" xfId="0" applyFont="1" applyBorder="1" applyAlignment="1">
      <alignment horizontal="right" wrapText="1"/>
    </xf>
    <xf numFmtId="43" fontId="48" fillId="0" borderId="8" xfId="0" applyNumberFormat="1" applyFont="1" applyBorder="1" applyAlignment="1">
      <alignment horizontal="right" wrapText="1"/>
    </xf>
    <xf numFmtId="164" fontId="48" fillId="0" borderId="35" xfId="0" applyNumberFormat="1" applyFont="1" applyBorder="1" applyAlignment="1">
      <alignment wrapText="1"/>
    </xf>
    <xf numFmtId="1" fontId="41" fillId="2" borderId="21" xfId="8" applyNumberFormat="1" applyFont="1" applyFill="1" applyBorder="1" applyAlignment="1">
      <alignment horizontal="center" vertical="center" wrapText="1"/>
    </xf>
    <xf numFmtId="0" fontId="41" fillId="2" borderId="22" xfId="8" applyFont="1" applyFill="1" applyBorder="1" applyAlignment="1">
      <alignment horizontal="center" vertical="center" wrapText="1"/>
    </xf>
    <xf numFmtId="0" fontId="9" fillId="2" borderId="41" xfId="0" applyFont="1" applyFill="1" applyBorder="1" applyAlignment="1">
      <alignment horizontal="right" wrapText="1"/>
    </xf>
    <xf numFmtId="49" fontId="9" fillId="2" borderId="0" xfId="0" applyNumberFormat="1" applyFont="1" applyFill="1" applyAlignment="1">
      <alignment horizontal="right" wrapText="1"/>
    </xf>
    <xf numFmtId="0" fontId="13" fillId="2" borderId="0" xfId="0" applyFont="1" applyFill="1" applyAlignment="1">
      <alignment vertical="top" wrapText="1"/>
    </xf>
    <xf numFmtId="0" fontId="13" fillId="2" borderId="27" xfId="0" applyFont="1" applyFill="1" applyBorder="1" applyAlignment="1">
      <alignment vertical="top" wrapText="1"/>
    </xf>
    <xf numFmtId="0" fontId="10" fillId="0" borderId="32" xfId="0" applyFont="1" applyBorder="1" applyAlignment="1">
      <alignment horizontal="center" vertical="center" wrapText="1"/>
    </xf>
    <xf numFmtId="49" fontId="10" fillId="0" borderId="33" xfId="0" applyNumberFormat="1" applyFont="1" applyBorder="1" applyAlignment="1">
      <alignment horizontal="center" vertical="center" wrapText="1"/>
    </xf>
    <xf numFmtId="43" fontId="3" fillId="0" borderId="10" xfId="0" applyNumberFormat="1" applyFont="1" applyBorder="1" applyAlignment="1">
      <alignment horizontal="right" wrapText="1"/>
    </xf>
    <xf numFmtId="3" fontId="3" fillId="0" borderId="10" xfId="0" applyNumberFormat="1" applyFont="1" applyBorder="1" applyAlignment="1">
      <alignment horizontal="right" wrapText="1"/>
    </xf>
    <xf numFmtId="164" fontId="3" fillId="0" borderId="11" xfId="0" applyNumberFormat="1" applyFont="1" applyBorder="1" applyAlignment="1">
      <alignment wrapText="1"/>
    </xf>
    <xf numFmtId="0" fontId="10" fillId="0" borderId="7" xfId="0" applyFont="1" applyBorder="1" applyAlignment="1">
      <alignment horizontal="center" vertical="center" wrapText="1"/>
    </xf>
    <xf numFmtId="49" fontId="10" fillId="0" borderId="8" xfId="0" applyNumberFormat="1" applyFont="1" applyBorder="1" applyAlignment="1">
      <alignment horizontal="center" vertical="center" wrapText="1"/>
    </xf>
    <xf numFmtId="43" fontId="3" fillId="0" borderId="8" xfId="0" applyNumberFormat="1" applyFont="1" applyBorder="1" applyAlignment="1">
      <alignment horizontal="right" wrapText="1"/>
    </xf>
    <xf numFmtId="3" fontId="3" fillId="0" borderId="8" xfId="0" applyNumberFormat="1" applyFont="1" applyBorder="1" applyAlignment="1">
      <alignment horizontal="right" wrapText="1"/>
    </xf>
    <xf numFmtId="0" fontId="13" fillId="2" borderId="16" xfId="0" applyFont="1" applyFill="1" applyBorder="1" applyAlignment="1">
      <alignment horizontal="center" wrapText="1"/>
    </xf>
    <xf numFmtId="4" fontId="13" fillId="2" borderId="16" xfId="0" applyNumberFormat="1" applyFont="1" applyFill="1" applyBorder="1" applyAlignment="1">
      <alignment horizontal="center" wrapText="1"/>
    </xf>
    <xf numFmtId="3" fontId="13" fillId="2" borderId="16" xfId="0" applyNumberFormat="1" applyFont="1" applyFill="1" applyBorder="1" applyAlignment="1">
      <alignment horizontal="center" wrapText="1"/>
    </xf>
    <xf numFmtId="164" fontId="13" fillId="2" borderId="17" xfId="0" applyNumberFormat="1" applyFont="1" applyFill="1" applyBorder="1" applyAlignment="1">
      <alignment horizontal="center" wrapText="1"/>
    </xf>
    <xf numFmtId="3" fontId="52" fillId="2" borderId="13" xfId="0" applyNumberFormat="1" applyFont="1" applyFill="1" applyBorder="1" applyAlignment="1">
      <alignment horizontal="right" wrapText="1"/>
    </xf>
    <xf numFmtId="3" fontId="52" fillId="0" borderId="10" xfId="0" applyNumberFormat="1" applyFont="1" applyBorder="1" applyAlignment="1">
      <alignment horizontal="right" wrapText="1"/>
    </xf>
    <xf numFmtId="0" fontId="12" fillId="0" borderId="10" xfId="1" applyFont="1" applyBorder="1" applyAlignment="1">
      <alignment horizontal="left" vertical="center" wrapText="1"/>
    </xf>
    <xf numFmtId="0" fontId="3" fillId="0" borderId="8" xfId="1" applyFont="1" applyBorder="1" applyAlignment="1">
      <alignment horizontal="justify" vertical="center" wrapText="1"/>
    </xf>
    <xf numFmtId="43" fontId="3" fillId="0" borderId="33" xfId="0" applyNumberFormat="1" applyFont="1" applyBorder="1" applyAlignment="1">
      <alignment horizontal="right" wrapText="1"/>
    </xf>
    <xf numFmtId="2" fontId="33" fillId="0" borderId="10" xfId="2" applyNumberFormat="1" applyFont="1" applyBorder="1" applyAlignment="1">
      <alignment horizontal="left" vertical="top" wrapText="1"/>
    </xf>
    <xf numFmtId="0" fontId="3" fillId="2" borderId="13" xfId="0" applyFont="1" applyFill="1" applyBorder="1" applyAlignment="1">
      <alignment horizontal="left" vertical="center" wrapText="1"/>
    </xf>
    <xf numFmtId="0" fontId="33" fillId="2" borderId="13" xfId="1" applyFont="1" applyFill="1" applyBorder="1" applyAlignment="1">
      <alignment horizontal="left" vertical="top" wrapText="1"/>
    </xf>
    <xf numFmtId="167" fontId="30" fillId="0" borderId="63" xfId="2" applyNumberFormat="1" applyFont="1" applyBorder="1" applyAlignment="1">
      <alignment horizontal="center" wrapText="1"/>
    </xf>
    <xf numFmtId="2" fontId="35" fillId="0" borderId="10" xfId="2" applyNumberFormat="1" applyFont="1" applyBorder="1" applyAlignment="1">
      <alignment horizontal="center" wrapText="1"/>
    </xf>
    <xf numFmtId="168" fontId="35" fillId="0" borderId="10" xfId="5" applyNumberFormat="1" applyFont="1" applyFill="1" applyBorder="1" applyAlignment="1">
      <alignment horizontal="right"/>
    </xf>
    <xf numFmtId="168" fontId="35" fillId="0" borderId="8" xfId="5" applyNumberFormat="1" applyFont="1" applyFill="1" applyBorder="1" applyAlignment="1">
      <alignment horizontal="right"/>
    </xf>
    <xf numFmtId="0" fontId="33" fillId="2" borderId="33" xfId="1" applyFont="1" applyFill="1" applyBorder="1" applyAlignment="1">
      <alignment vertical="top" wrapText="1"/>
    </xf>
    <xf numFmtId="2" fontId="35" fillId="0" borderId="38" xfId="2" applyNumberFormat="1" applyFont="1" applyBorder="1" applyAlignment="1">
      <alignment horizontal="center" wrapText="1"/>
    </xf>
    <xf numFmtId="168" fontId="35" fillId="0" borderId="33" xfId="5" applyNumberFormat="1" applyFont="1" applyFill="1" applyBorder="1" applyAlignment="1">
      <alignment horizontal="right"/>
    </xf>
    <xf numFmtId="165" fontId="53" fillId="0" borderId="0" xfId="0" applyNumberFormat="1" applyFont="1"/>
    <xf numFmtId="0" fontId="53" fillId="0" borderId="0" xfId="0" applyFont="1"/>
    <xf numFmtId="164" fontId="13" fillId="0" borderId="61" xfId="0" applyNumberFormat="1" applyFont="1" applyBorder="1" applyAlignment="1">
      <alignment wrapText="1"/>
    </xf>
    <xf numFmtId="164" fontId="12" fillId="0" borderId="14" xfId="0" applyNumberFormat="1" applyFont="1" applyBorder="1" applyAlignment="1">
      <alignment wrapText="1"/>
    </xf>
    <xf numFmtId="164" fontId="30" fillId="2" borderId="14" xfId="1" applyNumberFormat="1" applyFont="1" applyFill="1" applyBorder="1" applyAlignment="1">
      <alignment horizontal="right" wrapText="1"/>
    </xf>
    <xf numFmtId="164" fontId="30" fillId="2" borderId="17" xfId="1" applyNumberFormat="1" applyFont="1" applyFill="1" applyBorder="1" applyAlignment="1">
      <alignment horizontal="right" wrapText="1"/>
    </xf>
    <xf numFmtId="164" fontId="30" fillId="2" borderId="11" xfId="1" applyNumberFormat="1" applyFont="1" applyFill="1" applyBorder="1" applyAlignment="1">
      <alignment horizontal="right" wrapText="1"/>
    </xf>
    <xf numFmtId="164" fontId="34" fillId="4" borderId="6" xfId="3" applyNumberFormat="1" applyFont="1" applyFill="1" applyBorder="1" applyAlignment="1">
      <alignment horizontal="center" wrapText="1"/>
    </xf>
    <xf numFmtId="164" fontId="30" fillId="0" borderId="39" xfId="4" applyNumberFormat="1" applyFont="1" applyBorder="1" applyAlignment="1">
      <alignment horizontal="center" wrapText="1"/>
    </xf>
    <xf numFmtId="164" fontId="28" fillId="4" borderId="61" xfId="1" applyNumberFormat="1" applyFont="1" applyFill="1" applyBorder="1" applyAlignment="1">
      <alignment horizontal="right" wrapText="1"/>
    </xf>
    <xf numFmtId="164" fontId="30" fillId="0" borderId="11" xfId="5" applyNumberFormat="1" applyFont="1" applyBorder="1" applyAlignment="1">
      <alignment horizontal="right" wrapText="1"/>
    </xf>
    <xf numFmtId="164" fontId="30" fillId="0" borderId="34" xfId="5" applyNumberFormat="1" applyFont="1" applyBorder="1" applyAlignment="1">
      <alignment horizontal="right" wrapText="1"/>
    </xf>
    <xf numFmtId="164" fontId="35" fillId="2" borderId="10" xfId="1" applyNumberFormat="1" applyFont="1" applyFill="1" applyBorder="1" applyAlignment="1">
      <alignment horizontal="right" wrapText="1"/>
    </xf>
    <xf numFmtId="164" fontId="28" fillId="4" borderId="39" xfId="5" applyNumberFormat="1" applyFont="1" applyFill="1" applyBorder="1" applyAlignment="1">
      <alignment horizontal="right" wrapText="1"/>
    </xf>
    <xf numFmtId="164" fontId="30" fillId="0" borderId="56" xfId="5" applyNumberFormat="1" applyFont="1" applyFill="1" applyBorder="1" applyAlignment="1">
      <alignment horizontal="right" wrapText="1"/>
    </xf>
    <xf numFmtId="164" fontId="28" fillId="4" borderId="14" xfId="5" applyNumberFormat="1" applyFont="1" applyFill="1" applyBorder="1" applyAlignment="1">
      <alignment horizontal="right" wrapText="1"/>
    </xf>
    <xf numFmtId="164" fontId="30" fillId="0" borderId="35" xfId="5" applyNumberFormat="1" applyFont="1" applyBorder="1" applyAlignment="1">
      <alignment horizontal="right" wrapText="1"/>
    </xf>
    <xf numFmtId="164" fontId="28" fillId="4" borderId="61" xfId="5" applyNumberFormat="1" applyFont="1" applyFill="1" applyBorder="1" applyAlignment="1">
      <alignment horizontal="right" wrapText="1"/>
    </xf>
    <xf numFmtId="164" fontId="33" fillId="0" borderId="0" xfId="1" applyNumberFormat="1" applyFont="1"/>
    <xf numFmtId="164" fontId="28" fillId="0" borderId="36" xfId="5" applyNumberFormat="1" applyFont="1" applyFill="1" applyBorder="1" applyAlignment="1">
      <alignment horizontal="right" wrapText="1"/>
    </xf>
    <xf numFmtId="164" fontId="28" fillId="0" borderId="34" xfId="5" applyNumberFormat="1" applyFont="1" applyFill="1" applyBorder="1" applyAlignment="1">
      <alignment horizontal="right" wrapText="1"/>
    </xf>
    <xf numFmtId="164" fontId="28" fillId="0" borderId="11" xfId="5" applyNumberFormat="1" applyFont="1" applyFill="1" applyBorder="1" applyAlignment="1">
      <alignment horizontal="right" wrapText="1"/>
    </xf>
    <xf numFmtId="164" fontId="28" fillId="4" borderId="11" xfId="5" applyNumberFormat="1" applyFont="1" applyFill="1" applyBorder="1" applyAlignment="1">
      <alignment horizontal="right" wrapText="1"/>
    </xf>
    <xf numFmtId="164" fontId="28" fillId="4" borderId="3" xfId="2" applyNumberFormat="1" applyFont="1" applyFill="1" applyBorder="1" applyAlignment="1">
      <alignment horizontal="center" wrapText="1"/>
    </xf>
    <xf numFmtId="164" fontId="30" fillId="0" borderId="17" xfId="5" applyNumberFormat="1" applyFont="1" applyBorder="1" applyAlignment="1">
      <alignment horizontal="right" wrapText="1"/>
    </xf>
    <xf numFmtId="164" fontId="28" fillId="4" borderId="6" xfId="2" applyNumberFormat="1" applyFont="1" applyFill="1" applyBorder="1" applyAlignment="1">
      <alignment horizontal="center" wrapText="1"/>
    </xf>
    <xf numFmtId="164" fontId="35" fillId="0" borderId="65" xfId="5" applyNumberFormat="1" applyFont="1" applyFill="1" applyBorder="1" applyAlignment="1">
      <alignment horizontal="right" wrapText="1"/>
    </xf>
    <xf numFmtId="164" fontId="30" fillId="0" borderId="65" xfId="5" applyNumberFormat="1" applyFont="1" applyFill="1" applyBorder="1" applyAlignment="1">
      <alignment horizontal="right" wrapText="1"/>
    </xf>
    <xf numFmtId="164" fontId="30" fillId="0" borderId="10" xfId="5" applyNumberFormat="1" applyFont="1" applyBorder="1" applyAlignment="1">
      <alignment horizontal="right" wrapText="1"/>
    </xf>
    <xf numFmtId="164" fontId="35" fillId="0" borderId="56" xfId="5" applyNumberFormat="1" applyFont="1" applyFill="1" applyBorder="1" applyAlignment="1">
      <alignment horizontal="right" wrapText="1"/>
    </xf>
    <xf numFmtId="164" fontId="30" fillId="0" borderId="11" xfId="5" applyNumberFormat="1" applyFont="1" applyFill="1" applyBorder="1" applyAlignment="1">
      <alignment horizontal="right" wrapText="1"/>
    </xf>
    <xf numFmtId="164" fontId="30" fillId="2" borderId="34" xfId="1" applyNumberFormat="1" applyFont="1" applyFill="1" applyBorder="1" applyAlignment="1">
      <alignment horizontal="right" wrapText="1"/>
    </xf>
    <xf numFmtId="164" fontId="28" fillId="2" borderId="6" xfId="1" applyNumberFormat="1" applyFont="1" applyFill="1" applyBorder="1" applyAlignment="1">
      <alignment wrapText="1"/>
    </xf>
    <xf numFmtId="164" fontId="28" fillId="4" borderId="39" xfId="1" applyNumberFormat="1" applyFont="1" applyFill="1" applyBorder="1" applyAlignment="1">
      <alignment horizontal="right" wrapText="1"/>
    </xf>
    <xf numFmtId="3" fontId="33" fillId="0" borderId="0" xfId="1" applyNumberFormat="1" applyFont="1"/>
    <xf numFmtId="3" fontId="34" fillId="4" borderId="43" xfId="3" applyNumberFormat="1" applyFont="1" applyFill="1" applyBorder="1" applyAlignment="1">
      <alignment wrapText="1"/>
    </xf>
    <xf numFmtId="3" fontId="30" fillId="0" borderId="22" xfId="4" applyNumberFormat="1" applyFont="1" applyBorder="1" applyAlignment="1">
      <alignment wrapText="1"/>
    </xf>
    <xf numFmtId="3" fontId="30" fillId="2" borderId="16" xfId="1" applyNumberFormat="1" applyFont="1" applyFill="1" applyBorder="1" applyAlignment="1">
      <alignment wrapText="1"/>
    </xf>
    <xf numFmtId="3" fontId="30" fillId="2" borderId="10" xfId="1" applyNumberFormat="1" applyFont="1" applyFill="1" applyBorder="1" applyAlignment="1">
      <alignment wrapText="1"/>
    </xf>
    <xf numFmtId="3" fontId="35" fillId="2" borderId="13" xfId="1" applyNumberFormat="1" applyFont="1" applyFill="1" applyBorder="1" applyAlignment="1">
      <alignment wrapText="1"/>
    </xf>
    <xf numFmtId="3" fontId="30" fillId="0" borderId="8" xfId="5" applyNumberFormat="1" applyFont="1" applyFill="1" applyBorder="1" applyAlignment="1">
      <alignment wrapText="1"/>
    </xf>
    <xf numFmtId="3" fontId="30" fillId="0" borderId="58" xfId="5" applyNumberFormat="1" applyFont="1" applyFill="1" applyBorder="1" applyAlignment="1">
      <alignment wrapText="1"/>
    </xf>
    <xf numFmtId="3" fontId="30" fillId="0" borderId="64" xfId="5" applyNumberFormat="1" applyFont="1" applyFill="1" applyBorder="1" applyAlignment="1">
      <alignment wrapText="1"/>
    </xf>
    <xf numFmtId="0" fontId="35" fillId="2" borderId="10" xfId="1" applyFont="1" applyFill="1" applyBorder="1" applyAlignment="1">
      <alignment wrapText="1"/>
    </xf>
    <xf numFmtId="3" fontId="30" fillId="0" borderId="10" xfId="5" applyNumberFormat="1" applyFont="1" applyFill="1" applyBorder="1" applyAlignment="1">
      <alignment wrapText="1"/>
    </xf>
    <xf numFmtId="3" fontId="30" fillId="0" borderId="10" xfId="2" applyNumberFormat="1" applyFont="1" applyBorder="1"/>
    <xf numFmtId="3" fontId="30" fillId="0" borderId="16" xfId="5" applyNumberFormat="1" applyFont="1" applyFill="1" applyBorder="1" applyAlignment="1">
      <alignment wrapText="1"/>
    </xf>
    <xf numFmtId="3" fontId="35" fillId="0" borderId="33" xfId="5" applyNumberFormat="1" applyFont="1" applyFill="1" applyBorder="1" applyAlignment="1">
      <alignment wrapText="1"/>
    </xf>
    <xf numFmtId="3" fontId="30" fillId="0" borderId="33" xfId="2" applyNumberFormat="1" applyFont="1" applyBorder="1"/>
    <xf numFmtId="3" fontId="35" fillId="0" borderId="10" xfId="5" applyNumberFormat="1" applyFont="1" applyFill="1" applyBorder="1" applyAlignment="1">
      <alignment wrapText="1"/>
    </xf>
    <xf numFmtId="3" fontId="30" fillId="2" borderId="33" xfId="1" applyNumberFormat="1" applyFont="1" applyFill="1" applyBorder="1" applyAlignment="1">
      <alignment wrapText="1"/>
    </xf>
    <xf numFmtId="3" fontId="48" fillId="0" borderId="8" xfId="0" applyNumberFormat="1" applyFont="1" applyBorder="1" applyAlignment="1">
      <alignment wrapText="1"/>
    </xf>
    <xf numFmtId="2" fontId="28" fillId="0" borderId="62" xfId="2" applyNumberFormat="1" applyFont="1" applyBorder="1" applyAlignment="1">
      <alignment horizontal="left" wrapText="1"/>
    </xf>
    <xf numFmtId="0" fontId="33" fillId="0" borderId="55" xfId="1" applyFont="1" applyBorder="1" applyAlignment="1">
      <alignment horizontal="left" wrapText="1"/>
    </xf>
    <xf numFmtId="0" fontId="33" fillId="0" borderId="58" xfId="1" applyFont="1" applyBorder="1" applyAlignment="1">
      <alignment horizontal="left" wrapText="1"/>
    </xf>
    <xf numFmtId="2" fontId="37" fillId="4" borderId="9" xfId="7" applyNumberFormat="1" applyFont="1" applyFill="1" applyBorder="1" applyAlignment="1">
      <alignment horizontal="right"/>
    </xf>
    <xf numFmtId="2" fontId="37" fillId="4" borderId="10" xfId="7" applyNumberFormat="1" applyFont="1" applyFill="1" applyBorder="1" applyAlignment="1">
      <alignment horizontal="right"/>
    </xf>
    <xf numFmtId="0" fontId="29" fillId="2" borderId="4" xfId="0" applyFont="1" applyFill="1" applyBorder="1" applyAlignment="1">
      <alignment horizontal="center"/>
    </xf>
    <xf numFmtId="0" fontId="29" fillId="2" borderId="5" xfId="0" applyFont="1" applyFill="1" applyBorder="1" applyAlignment="1">
      <alignment horizontal="center"/>
    </xf>
    <xf numFmtId="0" fontId="29" fillId="2" borderId="6" xfId="0" applyFont="1" applyFill="1" applyBorder="1" applyAlignment="1">
      <alignment horizontal="center"/>
    </xf>
    <xf numFmtId="0" fontId="40" fillId="2" borderId="4" xfId="0" applyFont="1" applyFill="1" applyBorder="1" applyAlignment="1">
      <alignment horizontal="center" wrapText="1"/>
    </xf>
    <xf numFmtId="0" fontId="40" fillId="2" borderId="5" xfId="0" applyFont="1" applyFill="1" applyBorder="1" applyAlignment="1">
      <alignment horizontal="center" wrapText="1"/>
    </xf>
    <xf numFmtId="0" fontId="40" fillId="2" borderId="6" xfId="0" applyFont="1" applyFill="1" applyBorder="1" applyAlignment="1">
      <alignment horizontal="center" wrapText="1"/>
    </xf>
    <xf numFmtId="2" fontId="37" fillId="4" borderId="62" xfId="7" applyNumberFormat="1" applyFont="1" applyFill="1" applyBorder="1" applyAlignment="1">
      <alignment horizontal="right"/>
    </xf>
    <xf numFmtId="2" fontId="37" fillId="4" borderId="55" xfId="7" applyNumberFormat="1" applyFont="1" applyFill="1" applyBorder="1" applyAlignment="1">
      <alignment horizontal="right"/>
    </xf>
    <xf numFmtId="2" fontId="37" fillId="4" borderId="58" xfId="7" applyNumberFormat="1" applyFont="1" applyFill="1" applyBorder="1" applyAlignment="1">
      <alignment horizontal="right"/>
    </xf>
    <xf numFmtId="2" fontId="28" fillId="0" borderId="9" xfId="2" applyNumberFormat="1" applyFont="1" applyBorder="1" applyAlignment="1">
      <alignment horizontal="left" wrapText="1"/>
    </xf>
    <xf numFmtId="2" fontId="28" fillId="0" borderId="10" xfId="2" applyNumberFormat="1" applyFont="1" applyBorder="1" applyAlignment="1">
      <alignment horizontal="left" wrapText="1"/>
    </xf>
    <xf numFmtId="0" fontId="28" fillId="4" borderId="4" xfId="1" applyFont="1" applyFill="1" applyBorder="1" applyAlignment="1">
      <alignment horizontal="right" wrapText="1"/>
    </xf>
    <xf numFmtId="0" fontId="28" fillId="4" borderId="5" xfId="1" applyFont="1" applyFill="1" applyBorder="1" applyAlignment="1">
      <alignment horizontal="right" wrapText="1"/>
    </xf>
    <xf numFmtId="2" fontId="38" fillId="4" borderId="21" xfId="2" applyNumberFormat="1" applyFont="1" applyFill="1" applyBorder="1" applyAlignment="1">
      <alignment horizontal="center" wrapText="1"/>
    </xf>
    <xf numFmtId="2" fontId="38" fillId="4" borderId="22" xfId="2" applyNumberFormat="1" applyFont="1" applyFill="1" applyBorder="1" applyAlignment="1">
      <alignment horizontal="center" wrapText="1"/>
    </xf>
    <xf numFmtId="2" fontId="38" fillId="4" borderId="39" xfId="2" applyNumberFormat="1" applyFont="1" applyFill="1" applyBorder="1" applyAlignment="1">
      <alignment horizontal="center" wrapText="1"/>
    </xf>
    <xf numFmtId="2" fontId="28" fillId="4" borderId="1" xfId="2" applyNumberFormat="1" applyFont="1" applyFill="1" applyBorder="1" applyAlignment="1">
      <alignment horizontal="center" wrapText="1"/>
    </xf>
    <xf numFmtId="2" fontId="28" fillId="4" borderId="2" xfId="2" applyNumberFormat="1" applyFont="1" applyFill="1" applyBorder="1" applyAlignment="1">
      <alignment horizontal="center" wrapText="1"/>
    </xf>
    <xf numFmtId="2" fontId="28" fillId="4" borderId="21" xfId="2" applyNumberFormat="1" applyFont="1" applyFill="1" applyBorder="1" applyAlignment="1">
      <alignment horizontal="center" wrapText="1"/>
    </xf>
    <xf numFmtId="2" fontId="28" fillId="4" borderId="22" xfId="2" applyNumberFormat="1" applyFont="1" applyFill="1" applyBorder="1" applyAlignment="1">
      <alignment horizontal="center" wrapText="1"/>
    </xf>
    <xf numFmtId="2" fontId="28" fillId="4" borderId="39" xfId="2" applyNumberFormat="1" applyFont="1" applyFill="1" applyBorder="1" applyAlignment="1">
      <alignment horizontal="center" wrapText="1"/>
    </xf>
    <xf numFmtId="2" fontId="28" fillId="4" borderId="4" xfId="2" applyNumberFormat="1" applyFont="1" applyFill="1" applyBorder="1" applyAlignment="1">
      <alignment horizontal="center" wrapText="1"/>
    </xf>
    <xf numFmtId="2" fontId="28" fillId="4" borderId="5" xfId="2" applyNumberFormat="1" applyFont="1" applyFill="1" applyBorder="1" applyAlignment="1">
      <alignment horizontal="center" wrapText="1"/>
    </xf>
    <xf numFmtId="2" fontId="28" fillId="4" borderId="6" xfId="2" applyNumberFormat="1" applyFont="1" applyFill="1" applyBorder="1" applyAlignment="1">
      <alignment horizontal="center" wrapText="1"/>
    </xf>
    <xf numFmtId="0" fontId="28" fillId="2" borderId="4" xfId="1" applyFont="1" applyFill="1" applyBorder="1" applyAlignment="1">
      <alignment horizontal="left" wrapText="1"/>
    </xf>
    <xf numFmtId="0" fontId="28" fillId="2" borderId="5" xfId="1" applyFont="1" applyFill="1" applyBorder="1" applyAlignment="1">
      <alignment horizontal="left" wrapText="1"/>
    </xf>
    <xf numFmtId="0" fontId="28" fillId="2" borderId="6" xfId="1" applyFont="1" applyFill="1" applyBorder="1" applyAlignment="1">
      <alignment horizontal="left" wrapText="1"/>
    </xf>
    <xf numFmtId="2" fontId="28" fillId="0" borderId="19" xfId="2" applyNumberFormat="1" applyFont="1" applyBorder="1" applyAlignment="1">
      <alignment horizontal="left" wrapText="1"/>
    </xf>
    <xf numFmtId="2" fontId="28" fillId="4" borderId="18" xfId="2" applyNumberFormat="1" applyFont="1" applyFill="1" applyBorder="1" applyAlignment="1">
      <alignment horizontal="right" wrapText="1"/>
    </xf>
    <xf numFmtId="2" fontId="28" fillId="4" borderId="19" xfId="2" applyNumberFormat="1" applyFont="1" applyFill="1" applyBorder="1" applyAlignment="1">
      <alignment horizontal="right" wrapText="1"/>
    </xf>
    <xf numFmtId="2" fontId="28" fillId="4" borderId="42" xfId="2" applyNumberFormat="1" applyFont="1" applyFill="1" applyBorder="1" applyAlignment="1">
      <alignment horizontal="right" wrapText="1"/>
    </xf>
    <xf numFmtId="0" fontId="28" fillId="4" borderId="18" xfId="1" applyFont="1" applyFill="1" applyBorder="1" applyAlignment="1">
      <alignment horizontal="right" wrapText="1"/>
    </xf>
    <xf numFmtId="0" fontId="28" fillId="4" borderId="19" xfId="1" applyFont="1" applyFill="1" applyBorder="1" applyAlignment="1">
      <alignment horizontal="right" wrapText="1"/>
    </xf>
    <xf numFmtId="0" fontId="28" fillId="4" borderId="42" xfId="1" applyFont="1" applyFill="1" applyBorder="1" applyAlignment="1">
      <alignment horizontal="right" wrapText="1"/>
    </xf>
    <xf numFmtId="2" fontId="28" fillId="0" borderId="4" xfId="2" applyNumberFormat="1" applyFont="1" applyBorder="1" applyAlignment="1">
      <alignment horizontal="left" wrapText="1"/>
    </xf>
    <xf numFmtId="2" fontId="28" fillId="0" borderId="5" xfId="2" applyNumberFormat="1" applyFont="1" applyBorder="1" applyAlignment="1">
      <alignment horizontal="left" wrapText="1"/>
    </xf>
    <xf numFmtId="2" fontId="28" fillId="0" borderId="6" xfId="2" applyNumberFormat="1" applyFont="1" applyBorder="1" applyAlignment="1">
      <alignment horizontal="left" wrapText="1"/>
    </xf>
    <xf numFmtId="2" fontId="28" fillId="4" borderId="12" xfId="2" applyNumberFormat="1" applyFont="1" applyFill="1" applyBorder="1" applyAlignment="1">
      <alignment horizontal="right" wrapText="1"/>
    </xf>
    <xf numFmtId="2" fontId="28" fillId="4" borderId="13" xfId="2" applyNumberFormat="1" applyFont="1" applyFill="1" applyBorder="1" applyAlignment="1">
      <alignment horizontal="right" wrapText="1"/>
    </xf>
    <xf numFmtId="2" fontId="28" fillId="0" borderId="18" xfId="2" applyNumberFormat="1" applyFont="1" applyBorder="1" applyAlignment="1">
      <alignment horizontal="left" wrapText="1"/>
    </xf>
    <xf numFmtId="2" fontId="28" fillId="0" borderId="40" xfId="2" applyNumberFormat="1" applyFont="1" applyBorder="1" applyAlignment="1">
      <alignment horizontal="left" wrapText="1"/>
    </xf>
    <xf numFmtId="2" fontId="28" fillId="4" borderId="59" xfId="2" applyNumberFormat="1" applyFont="1" applyFill="1" applyBorder="1" applyAlignment="1">
      <alignment horizontal="right" wrapText="1"/>
    </xf>
    <xf numFmtId="2" fontId="28" fillId="4" borderId="60" xfId="2" applyNumberFormat="1" applyFont="1" applyFill="1" applyBorder="1" applyAlignment="1">
      <alignment horizontal="right" wrapText="1"/>
    </xf>
    <xf numFmtId="2" fontId="28" fillId="0" borderId="4" xfId="2" applyNumberFormat="1" applyFont="1" applyBorder="1" applyAlignment="1">
      <alignment horizontal="center" wrapText="1"/>
    </xf>
    <xf numFmtId="2" fontId="28" fillId="0" borderId="5" xfId="2" applyNumberFormat="1" applyFont="1" applyBorder="1" applyAlignment="1">
      <alignment horizontal="center" wrapText="1"/>
    </xf>
    <xf numFmtId="2" fontId="28" fillId="0" borderId="6" xfId="2" applyNumberFormat="1" applyFont="1" applyBorder="1" applyAlignment="1">
      <alignment horizontal="center" wrapText="1"/>
    </xf>
    <xf numFmtId="2" fontId="28" fillId="4" borderId="4" xfId="2" applyNumberFormat="1" applyFont="1" applyFill="1" applyBorder="1" applyAlignment="1">
      <alignment horizontal="center" vertical="center" wrapText="1"/>
    </xf>
    <xf numFmtId="2" fontId="28" fillId="4" borderId="5" xfId="2" applyNumberFormat="1" applyFont="1" applyFill="1" applyBorder="1" applyAlignment="1">
      <alignment horizontal="center" vertical="center" wrapText="1"/>
    </xf>
    <xf numFmtId="2" fontId="28" fillId="4" borderId="6" xfId="2" applyNumberFormat="1" applyFont="1" applyFill="1" applyBorder="1" applyAlignment="1">
      <alignment horizontal="center" vertical="center" wrapText="1"/>
    </xf>
    <xf numFmtId="2" fontId="28" fillId="4" borderId="21" xfId="2" applyNumberFormat="1" applyFont="1" applyFill="1" applyBorder="1" applyAlignment="1">
      <alignment horizontal="right" wrapText="1"/>
    </xf>
    <xf numFmtId="2" fontId="28" fillId="4" borderId="22" xfId="2" applyNumberFormat="1" applyFont="1" applyFill="1" applyBorder="1" applyAlignment="1">
      <alignment horizontal="right" wrapText="1"/>
    </xf>
    <xf numFmtId="2" fontId="28" fillId="4" borderId="45" xfId="2" applyNumberFormat="1" applyFont="1" applyFill="1" applyBorder="1" applyAlignment="1">
      <alignment horizontal="left" wrapText="1"/>
    </xf>
    <xf numFmtId="2" fontId="28" fillId="4" borderId="5" xfId="2" applyNumberFormat="1" applyFont="1" applyFill="1" applyBorder="1" applyAlignment="1">
      <alignment horizontal="left" wrapText="1"/>
    </xf>
    <xf numFmtId="2" fontId="28" fillId="4" borderId="43" xfId="2" applyNumberFormat="1" applyFont="1" applyFill="1" applyBorder="1" applyAlignment="1">
      <alignment horizontal="left" wrapText="1"/>
    </xf>
    <xf numFmtId="2" fontId="28" fillId="0" borderId="7" xfId="2" applyNumberFormat="1" applyFont="1" applyBorder="1" applyAlignment="1">
      <alignment horizontal="left" wrapText="1"/>
    </xf>
    <xf numFmtId="2" fontId="28" fillId="0" borderId="8" xfId="2" applyNumberFormat="1" applyFont="1" applyBorder="1" applyAlignment="1">
      <alignment horizontal="left" wrapText="1"/>
    </xf>
    <xf numFmtId="2" fontId="28" fillId="4" borderId="4" xfId="2" applyNumberFormat="1" applyFont="1" applyFill="1" applyBorder="1" applyAlignment="1">
      <alignment horizontal="right" wrapText="1"/>
    </xf>
    <xf numFmtId="2" fontId="28" fillId="4" borderId="5" xfId="2" applyNumberFormat="1" applyFont="1" applyFill="1" applyBorder="1" applyAlignment="1">
      <alignment horizontal="right" wrapText="1"/>
    </xf>
    <xf numFmtId="2" fontId="28" fillId="4" borderId="43" xfId="2" applyNumberFormat="1" applyFont="1" applyFill="1" applyBorder="1" applyAlignment="1">
      <alignment horizontal="right"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2" fontId="28" fillId="5" borderId="4" xfId="2" applyNumberFormat="1" applyFont="1" applyFill="1" applyBorder="1" applyAlignment="1">
      <alignment horizontal="center" wrapText="1"/>
    </xf>
    <xf numFmtId="2" fontId="28" fillId="5" borderId="5" xfId="2" applyNumberFormat="1" applyFont="1" applyFill="1" applyBorder="1" applyAlignment="1">
      <alignment horizontal="center" wrapText="1"/>
    </xf>
    <xf numFmtId="2" fontId="28" fillId="5" borderId="6" xfId="2" applyNumberFormat="1" applyFont="1" applyFill="1" applyBorder="1" applyAlignment="1">
      <alignment horizontal="center" wrapText="1"/>
    </xf>
    <xf numFmtId="0" fontId="28" fillId="2" borderId="66" xfId="1" applyFont="1" applyFill="1" applyBorder="1" applyAlignment="1">
      <alignment horizontal="left" wrapText="1"/>
    </xf>
    <xf numFmtId="0" fontId="28" fillId="2" borderId="31" xfId="1" applyFont="1" applyFill="1" applyBorder="1" applyAlignment="1">
      <alignment horizontal="left" wrapText="1"/>
    </xf>
    <xf numFmtId="0" fontId="28" fillId="2" borderId="37" xfId="1" applyFont="1" applyFill="1" applyBorder="1" applyAlignment="1">
      <alignment horizontal="left"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41" fillId="2" borderId="1" xfId="0" applyFont="1" applyFill="1" applyBorder="1" applyAlignment="1">
      <alignment horizontal="left" wrapText="1"/>
    </xf>
    <xf numFmtId="0" fontId="41" fillId="2" borderId="2" xfId="0" applyFont="1" applyFill="1" applyBorder="1" applyAlignment="1">
      <alignment horizontal="left" wrapText="1"/>
    </xf>
    <xf numFmtId="164" fontId="41" fillId="2" borderId="3" xfId="0" applyNumberFormat="1" applyFont="1" applyFill="1" applyBorder="1" applyAlignment="1">
      <alignment horizontal="left" wrapText="1"/>
    </xf>
    <xf numFmtId="0" fontId="12" fillId="0" borderId="16" xfId="0" applyFont="1" applyBorder="1" applyAlignment="1">
      <alignment horizontal="left" vertical="top" wrapText="1"/>
    </xf>
    <xf numFmtId="0" fontId="12" fillId="0" borderId="16" xfId="0" applyFont="1" applyBorder="1" applyAlignment="1">
      <alignment vertical="top"/>
    </xf>
    <xf numFmtId="0" fontId="12" fillId="0" borderId="17" xfId="0" applyFont="1" applyBorder="1" applyAlignment="1">
      <alignment vertical="top"/>
    </xf>
    <xf numFmtId="2" fontId="8" fillId="2" borderId="45"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wrapText="1"/>
    </xf>
    <xf numFmtId="2" fontId="8" fillId="2" borderId="43" xfId="0" applyNumberFormat="1"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40" xfId="0" applyFont="1" applyFill="1" applyBorder="1" applyAlignment="1">
      <alignment horizontal="center" vertical="center" wrapText="1"/>
    </xf>
    <xf numFmtId="2" fontId="13" fillId="0" borderId="4" xfId="0" applyNumberFormat="1" applyFont="1" applyBorder="1" applyAlignment="1">
      <alignment horizontal="right" wrapText="1"/>
    </xf>
    <xf numFmtId="2" fontId="13" fillId="0" borderId="5" xfId="0" applyNumberFormat="1" applyFont="1" applyBorder="1" applyAlignment="1">
      <alignment horizontal="right" wrapText="1"/>
    </xf>
    <xf numFmtId="2" fontId="13" fillId="0" borderId="43" xfId="0" applyNumberFormat="1" applyFont="1" applyBorder="1" applyAlignment="1">
      <alignment horizontal="right" wrapText="1"/>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13" fillId="0" borderId="6" xfId="0" applyFont="1" applyBorder="1" applyAlignment="1">
      <alignment horizontal="right" vertical="center" wrapText="1"/>
    </xf>
    <xf numFmtId="49" fontId="7" fillId="0" borderId="47" xfId="0" applyNumberFormat="1" applyFont="1" applyBorder="1" applyAlignment="1">
      <alignment horizontal="center" vertical="center" wrapText="1"/>
    </xf>
    <xf numFmtId="49" fontId="7" fillId="0" borderId="49" xfId="0" applyNumberFormat="1" applyFont="1" applyBorder="1" applyAlignment="1">
      <alignment horizontal="center" vertic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wrapText="1"/>
    </xf>
    <xf numFmtId="49" fontId="7" fillId="0" borderId="48" xfId="0" applyNumberFormat="1" applyFont="1" applyBorder="1" applyAlignment="1">
      <alignment horizontal="center" vertical="center" wrapText="1"/>
    </xf>
    <xf numFmtId="0" fontId="18" fillId="2" borderId="4" xfId="1" applyFont="1" applyFill="1" applyBorder="1" applyAlignment="1">
      <alignment horizontal="left" vertical="top" wrapText="1"/>
    </xf>
    <xf numFmtId="0" fontId="18" fillId="2" borderId="5" xfId="1" applyFont="1" applyFill="1" applyBorder="1" applyAlignment="1">
      <alignment horizontal="left" vertical="top" wrapText="1"/>
    </xf>
    <xf numFmtId="0" fontId="18" fillId="2" borderId="6" xfId="1" applyFont="1" applyFill="1" applyBorder="1" applyAlignment="1">
      <alignment horizontal="left" vertical="top" wrapText="1"/>
    </xf>
    <xf numFmtId="2" fontId="13" fillId="0" borderId="18" xfId="0" applyNumberFormat="1" applyFont="1" applyBorder="1" applyAlignment="1">
      <alignment horizontal="right" wrapText="1"/>
    </xf>
    <xf numFmtId="2" fontId="13" fillId="0" borderId="19" xfId="0" applyNumberFormat="1" applyFont="1" applyBorder="1" applyAlignment="1">
      <alignment horizontal="right" wrapText="1"/>
    </xf>
    <xf numFmtId="2" fontId="13" fillId="0" borderId="42" xfId="0" applyNumberFormat="1" applyFont="1" applyBorder="1" applyAlignment="1">
      <alignment horizontal="right" wrapText="1"/>
    </xf>
    <xf numFmtId="0" fontId="13" fillId="2" borderId="46" xfId="0" applyFont="1" applyFill="1" applyBorder="1" applyAlignment="1">
      <alignment horizontal="right" vertical="center" wrapText="1"/>
    </xf>
    <xf numFmtId="49" fontId="7" fillId="0" borderId="33"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13" fillId="2" borderId="4" xfId="0" applyFont="1" applyFill="1" applyBorder="1" applyAlignment="1">
      <alignment horizontal="right" wrapText="1"/>
    </xf>
    <xf numFmtId="0" fontId="13" fillId="2" borderId="5" xfId="0" applyFont="1" applyFill="1" applyBorder="1" applyAlignment="1">
      <alignment horizontal="right" wrapText="1"/>
    </xf>
    <xf numFmtId="0" fontId="13" fillId="2" borderId="6" xfId="0" applyFont="1" applyFill="1" applyBorder="1" applyAlignment="1">
      <alignment horizontal="right" wrapText="1"/>
    </xf>
    <xf numFmtId="0" fontId="13" fillId="2" borderId="4" xfId="0"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2" fontId="13" fillId="2" borderId="45" xfId="0" applyNumberFormat="1" applyFont="1" applyFill="1" applyBorder="1" applyAlignment="1">
      <alignment horizontal="right" vertical="center" wrapText="1"/>
    </xf>
    <xf numFmtId="2" fontId="13" fillId="2" borderId="5" xfId="0" applyNumberFormat="1" applyFont="1" applyFill="1" applyBorder="1" applyAlignment="1">
      <alignment horizontal="right" vertical="center" wrapText="1"/>
    </xf>
    <xf numFmtId="0" fontId="8"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164" fontId="1" fillId="2" borderId="3" xfId="0" applyNumberFormat="1"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18" fillId="2" borderId="4"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6" xfId="0" applyFont="1" applyFill="1" applyBorder="1" applyAlignment="1">
      <alignment horizontal="center" vertical="top" wrapText="1"/>
    </xf>
    <xf numFmtId="0" fontId="1" fillId="2" borderId="0" xfId="0" applyFont="1" applyFill="1" applyAlignment="1">
      <alignment horizontal="left" vertical="center" wrapText="1"/>
    </xf>
    <xf numFmtId="0" fontId="1" fillId="2" borderId="27" xfId="0" applyFont="1" applyFill="1" applyBorder="1" applyAlignment="1">
      <alignment horizontal="left" vertical="center" wrapText="1"/>
    </xf>
    <xf numFmtId="0" fontId="4" fillId="0" borderId="16" xfId="0" applyFont="1" applyBorder="1" applyAlignment="1">
      <alignment horizontal="left" vertical="top" wrapText="1"/>
    </xf>
    <xf numFmtId="0" fontId="4" fillId="0" borderId="16" xfId="0" applyFont="1" applyBorder="1" applyAlignment="1">
      <alignment vertical="top"/>
    </xf>
    <xf numFmtId="0" fontId="4" fillId="0" borderId="17" xfId="0" applyFont="1" applyBorder="1" applyAlignment="1">
      <alignment vertical="top"/>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8" fillId="0" borderId="21" xfId="0" applyFont="1" applyBorder="1" applyAlignment="1">
      <alignment horizontal="right"/>
    </xf>
    <xf numFmtId="0" fontId="8" fillId="0" borderId="22" xfId="0" applyFont="1" applyBorder="1" applyAlignment="1">
      <alignment horizontal="right"/>
    </xf>
    <xf numFmtId="0" fontId="8" fillId="0" borderId="39" xfId="0" applyFont="1" applyBorder="1" applyAlignment="1">
      <alignment horizontal="right"/>
    </xf>
    <xf numFmtId="0" fontId="5" fillId="0" borderId="30" xfId="0" applyFont="1" applyBorder="1" applyAlignment="1">
      <alignment horizontal="left" wrapText="1"/>
    </xf>
    <xf numFmtId="0" fontId="5" fillId="0" borderId="38" xfId="0" applyFont="1" applyBorder="1" applyAlignment="1">
      <alignment horizontal="left" wrapText="1"/>
    </xf>
    <xf numFmtId="0" fontId="5" fillId="0" borderId="52" xfId="0" applyFont="1" applyBorder="1" applyAlignment="1">
      <alignment horizontal="left" wrapText="1"/>
    </xf>
    <xf numFmtId="0" fontId="5" fillId="3" borderId="21" xfId="0" applyFont="1" applyFill="1" applyBorder="1" applyAlignment="1">
      <alignment horizontal="left" vertical="center"/>
    </xf>
    <xf numFmtId="0" fontId="8" fillId="3" borderId="22" xfId="0" applyFont="1" applyFill="1" applyBorder="1" applyAlignment="1">
      <alignment horizontal="left"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9" xfId="0" applyFont="1" applyBorder="1" applyAlignment="1">
      <alignment horizontal="center" vertical="center" wrapText="1"/>
    </xf>
    <xf numFmtId="2" fontId="1" fillId="0" borderId="30" xfId="0" applyNumberFormat="1" applyFont="1" applyBorder="1" applyAlignment="1">
      <alignment horizontal="center" vertical="center"/>
    </xf>
    <xf numFmtId="2" fontId="1" fillId="0" borderId="38" xfId="0" applyNumberFormat="1" applyFont="1" applyBorder="1" applyAlignment="1">
      <alignment horizontal="center" vertical="center"/>
    </xf>
    <xf numFmtId="2" fontId="1" fillId="0" borderId="36" xfId="0" applyNumberFormat="1" applyFont="1" applyBorder="1" applyAlignment="1">
      <alignment horizontal="center" vertical="center"/>
    </xf>
    <xf numFmtId="2" fontId="5" fillId="0" borderId="21" xfId="0" applyNumberFormat="1" applyFont="1" applyBorder="1" applyAlignment="1">
      <alignment horizontal="center" vertical="center"/>
    </xf>
    <xf numFmtId="2" fontId="5" fillId="0" borderId="22" xfId="0" applyNumberFormat="1" applyFont="1" applyBorder="1" applyAlignment="1">
      <alignment horizontal="center" vertical="center"/>
    </xf>
    <xf numFmtId="0" fontId="5" fillId="0" borderId="25" xfId="0" applyFont="1" applyBorder="1" applyAlignment="1">
      <alignment horizontal="left" vertical="top" wrapText="1"/>
    </xf>
    <xf numFmtId="0" fontId="5" fillId="0" borderId="23" xfId="0" applyFont="1" applyBorder="1" applyAlignment="1">
      <alignment horizontal="left" vertical="top" wrapText="1"/>
    </xf>
  </cellXfs>
  <cellStyles count="9">
    <cellStyle name="Comma 2" xfId="6" xr:uid="{00000000-0005-0000-0000-000000000000}"/>
    <cellStyle name="Comma 4" xfId="5" xr:uid="{00000000-0005-0000-0000-000001000000}"/>
    <cellStyle name="Normal" xfId="0" builtinId="0"/>
    <cellStyle name="Normal 12" xfId="4" xr:uid="{00000000-0005-0000-0000-000003000000}"/>
    <cellStyle name="Normal 2" xfId="1" xr:uid="{00000000-0005-0000-0000-000004000000}"/>
    <cellStyle name="Normal 2 2" xfId="2" xr:uid="{00000000-0005-0000-0000-000005000000}"/>
    <cellStyle name="Normal 4" xfId="3" xr:uid="{00000000-0005-0000-0000-000006000000}"/>
    <cellStyle name="Normal 5" xfId="8" xr:uid="{00000000-0005-0000-0000-000007000000}"/>
    <cellStyle name="Normal_08 BoQ Alignment works Veljusa.m"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J332"/>
  <sheetViews>
    <sheetView topLeftCell="A73" zoomScale="86" zoomScaleNormal="86" zoomScaleSheetLayoutView="90" workbookViewId="0">
      <selection activeCell="G332" sqref="G332"/>
    </sheetView>
  </sheetViews>
  <sheetFormatPr defaultRowHeight="18" x14ac:dyDescent="0.35"/>
  <cols>
    <col min="1" max="1" width="5.5703125" style="355" customWidth="1"/>
    <col min="2" max="2" width="6.7109375" style="337" customWidth="1"/>
    <col min="3" max="3" width="60.42578125" style="214" customWidth="1"/>
    <col min="4" max="4" width="10.140625" style="213" customWidth="1"/>
    <col min="5" max="5" width="11.85546875" style="255" customWidth="1"/>
    <col min="6" max="6" width="12.85546875" style="440" customWidth="1"/>
    <col min="7" max="7" width="14.5703125" style="424" customWidth="1"/>
    <col min="8" max="11" width="9.140625" style="105"/>
    <col min="12" max="12" width="12.42578125" style="105" bestFit="1" customWidth="1"/>
    <col min="13" max="255" width="9.140625" style="105"/>
    <col min="256" max="256" width="5.5703125" style="105" customWidth="1"/>
    <col min="257" max="257" width="6.7109375" style="105" customWidth="1"/>
    <col min="258" max="258" width="34.28515625" style="105" customWidth="1"/>
    <col min="259" max="259" width="7.140625" style="105" customWidth="1"/>
    <col min="260" max="260" width="10" style="105" customWidth="1"/>
    <col min="261" max="261" width="11.5703125" style="105" customWidth="1"/>
    <col min="262" max="262" width="16.85546875" style="105" customWidth="1"/>
    <col min="263" max="267" width="9.140625" style="105"/>
    <col min="268" max="268" width="12.42578125" style="105" bestFit="1" customWidth="1"/>
    <col min="269" max="511" width="9.140625" style="105"/>
    <col min="512" max="512" width="5.5703125" style="105" customWidth="1"/>
    <col min="513" max="513" width="6.7109375" style="105" customWidth="1"/>
    <col min="514" max="514" width="34.28515625" style="105" customWidth="1"/>
    <col min="515" max="515" width="7.140625" style="105" customWidth="1"/>
    <col min="516" max="516" width="10" style="105" customWidth="1"/>
    <col min="517" max="517" width="11.5703125" style="105" customWidth="1"/>
    <col min="518" max="518" width="16.85546875" style="105" customWidth="1"/>
    <col min="519" max="523" width="9.140625" style="105"/>
    <col min="524" max="524" width="12.42578125" style="105" bestFit="1" customWidth="1"/>
    <col min="525" max="767" width="9.140625" style="105"/>
    <col min="768" max="768" width="5.5703125" style="105" customWidth="1"/>
    <col min="769" max="769" width="6.7109375" style="105" customWidth="1"/>
    <col min="770" max="770" width="34.28515625" style="105" customWidth="1"/>
    <col min="771" max="771" width="7.140625" style="105" customWidth="1"/>
    <col min="772" max="772" width="10" style="105" customWidth="1"/>
    <col min="773" max="773" width="11.5703125" style="105" customWidth="1"/>
    <col min="774" max="774" width="16.85546875" style="105" customWidth="1"/>
    <col min="775" max="779" width="9.140625" style="105"/>
    <col min="780" max="780" width="12.42578125" style="105" bestFit="1" customWidth="1"/>
    <col min="781" max="1023" width="9.140625" style="105"/>
    <col min="1024" max="1024" width="5.5703125" style="105" customWidth="1"/>
    <col min="1025" max="1025" width="6.7109375" style="105" customWidth="1"/>
    <col min="1026" max="1026" width="34.28515625" style="105" customWidth="1"/>
    <col min="1027" max="1027" width="7.140625" style="105" customWidth="1"/>
    <col min="1028" max="1028" width="10" style="105" customWidth="1"/>
    <col min="1029" max="1029" width="11.5703125" style="105" customWidth="1"/>
    <col min="1030" max="1030" width="16.85546875" style="105" customWidth="1"/>
    <col min="1031" max="1035" width="9.140625" style="105"/>
    <col min="1036" max="1036" width="12.42578125" style="105" bestFit="1" customWidth="1"/>
    <col min="1037" max="1279" width="9.140625" style="105"/>
    <col min="1280" max="1280" width="5.5703125" style="105" customWidth="1"/>
    <col min="1281" max="1281" width="6.7109375" style="105" customWidth="1"/>
    <col min="1282" max="1282" width="34.28515625" style="105" customWidth="1"/>
    <col min="1283" max="1283" width="7.140625" style="105" customWidth="1"/>
    <col min="1284" max="1284" width="10" style="105" customWidth="1"/>
    <col min="1285" max="1285" width="11.5703125" style="105" customWidth="1"/>
    <col min="1286" max="1286" width="16.85546875" style="105" customWidth="1"/>
    <col min="1287" max="1291" width="9.140625" style="105"/>
    <col min="1292" max="1292" width="12.42578125" style="105" bestFit="1" customWidth="1"/>
    <col min="1293" max="1535" width="9.140625" style="105"/>
    <col min="1536" max="1536" width="5.5703125" style="105" customWidth="1"/>
    <col min="1537" max="1537" width="6.7109375" style="105" customWidth="1"/>
    <col min="1538" max="1538" width="34.28515625" style="105" customWidth="1"/>
    <col min="1539" max="1539" width="7.140625" style="105" customWidth="1"/>
    <col min="1540" max="1540" width="10" style="105" customWidth="1"/>
    <col min="1541" max="1541" width="11.5703125" style="105" customWidth="1"/>
    <col min="1542" max="1542" width="16.85546875" style="105" customWidth="1"/>
    <col min="1543" max="1547" width="9.140625" style="105"/>
    <col min="1548" max="1548" width="12.42578125" style="105" bestFit="1" customWidth="1"/>
    <col min="1549" max="1791" width="9.140625" style="105"/>
    <col min="1792" max="1792" width="5.5703125" style="105" customWidth="1"/>
    <col min="1793" max="1793" width="6.7109375" style="105" customWidth="1"/>
    <col min="1794" max="1794" width="34.28515625" style="105" customWidth="1"/>
    <col min="1795" max="1795" width="7.140625" style="105" customWidth="1"/>
    <col min="1796" max="1796" width="10" style="105" customWidth="1"/>
    <col min="1797" max="1797" width="11.5703125" style="105" customWidth="1"/>
    <col min="1798" max="1798" width="16.85546875" style="105" customWidth="1"/>
    <col min="1799" max="1803" width="9.140625" style="105"/>
    <col min="1804" max="1804" width="12.42578125" style="105" bestFit="1" customWidth="1"/>
    <col min="1805" max="2047" width="9.140625" style="105"/>
    <col min="2048" max="2048" width="5.5703125" style="105" customWidth="1"/>
    <col min="2049" max="2049" width="6.7109375" style="105" customWidth="1"/>
    <col min="2050" max="2050" width="34.28515625" style="105" customWidth="1"/>
    <col min="2051" max="2051" width="7.140625" style="105" customWidth="1"/>
    <col min="2052" max="2052" width="10" style="105" customWidth="1"/>
    <col min="2053" max="2053" width="11.5703125" style="105" customWidth="1"/>
    <col min="2054" max="2054" width="16.85546875" style="105" customWidth="1"/>
    <col min="2055" max="2059" width="9.140625" style="105"/>
    <col min="2060" max="2060" width="12.42578125" style="105" bestFit="1" customWidth="1"/>
    <col min="2061" max="2303" width="9.140625" style="105"/>
    <col min="2304" max="2304" width="5.5703125" style="105" customWidth="1"/>
    <col min="2305" max="2305" width="6.7109375" style="105" customWidth="1"/>
    <col min="2306" max="2306" width="34.28515625" style="105" customWidth="1"/>
    <col min="2307" max="2307" width="7.140625" style="105" customWidth="1"/>
    <col min="2308" max="2308" width="10" style="105" customWidth="1"/>
    <col min="2309" max="2309" width="11.5703125" style="105" customWidth="1"/>
    <col min="2310" max="2310" width="16.85546875" style="105" customWidth="1"/>
    <col min="2311" max="2315" width="9.140625" style="105"/>
    <col min="2316" max="2316" width="12.42578125" style="105" bestFit="1" customWidth="1"/>
    <col min="2317" max="2559" width="9.140625" style="105"/>
    <col min="2560" max="2560" width="5.5703125" style="105" customWidth="1"/>
    <col min="2561" max="2561" width="6.7109375" style="105" customWidth="1"/>
    <col min="2562" max="2562" width="34.28515625" style="105" customWidth="1"/>
    <col min="2563" max="2563" width="7.140625" style="105" customWidth="1"/>
    <col min="2564" max="2564" width="10" style="105" customWidth="1"/>
    <col min="2565" max="2565" width="11.5703125" style="105" customWidth="1"/>
    <col min="2566" max="2566" width="16.85546875" style="105" customWidth="1"/>
    <col min="2567" max="2571" width="9.140625" style="105"/>
    <col min="2572" max="2572" width="12.42578125" style="105" bestFit="1" customWidth="1"/>
    <col min="2573" max="2815" width="9.140625" style="105"/>
    <col min="2816" max="2816" width="5.5703125" style="105" customWidth="1"/>
    <col min="2817" max="2817" width="6.7109375" style="105" customWidth="1"/>
    <col min="2818" max="2818" width="34.28515625" style="105" customWidth="1"/>
    <col min="2819" max="2819" width="7.140625" style="105" customWidth="1"/>
    <col min="2820" max="2820" width="10" style="105" customWidth="1"/>
    <col min="2821" max="2821" width="11.5703125" style="105" customWidth="1"/>
    <col min="2822" max="2822" width="16.85546875" style="105" customWidth="1"/>
    <col min="2823" max="2827" width="9.140625" style="105"/>
    <col min="2828" max="2828" width="12.42578125" style="105" bestFit="1" customWidth="1"/>
    <col min="2829" max="3071" width="9.140625" style="105"/>
    <col min="3072" max="3072" width="5.5703125" style="105" customWidth="1"/>
    <col min="3073" max="3073" width="6.7109375" style="105" customWidth="1"/>
    <col min="3074" max="3074" width="34.28515625" style="105" customWidth="1"/>
    <col min="3075" max="3075" width="7.140625" style="105" customWidth="1"/>
    <col min="3076" max="3076" width="10" style="105" customWidth="1"/>
    <col min="3077" max="3077" width="11.5703125" style="105" customWidth="1"/>
    <col min="3078" max="3078" width="16.85546875" style="105" customWidth="1"/>
    <col min="3079" max="3083" width="9.140625" style="105"/>
    <col min="3084" max="3084" width="12.42578125" style="105" bestFit="1" customWidth="1"/>
    <col min="3085" max="3327" width="9.140625" style="105"/>
    <col min="3328" max="3328" width="5.5703125" style="105" customWidth="1"/>
    <col min="3329" max="3329" width="6.7109375" style="105" customWidth="1"/>
    <col min="3330" max="3330" width="34.28515625" style="105" customWidth="1"/>
    <col min="3331" max="3331" width="7.140625" style="105" customWidth="1"/>
    <col min="3332" max="3332" width="10" style="105" customWidth="1"/>
    <col min="3333" max="3333" width="11.5703125" style="105" customWidth="1"/>
    <col min="3334" max="3334" width="16.85546875" style="105" customWidth="1"/>
    <col min="3335" max="3339" width="9.140625" style="105"/>
    <col min="3340" max="3340" width="12.42578125" style="105" bestFit="1" customWidth="1"/>
    <col min="3341" max="3583" width="9.140625" style="105"/>
    <col min="3584" max="3584" width="5.5703125" style="105" customWidth="1"/>
    <col min="3585" max="3585" width="6.7109375" style="105" customWidth="1"/>
    <col min="3586" max="3586" width="34.28515625" style="105" customWidth="1"/>
    <col min="3587" max="3587" width="7.140625" style="105" customWidth="1"/>
    <col min="3588" max="3588" width="10" style="105" customWidth="1"/>
    <col min="3589" max="3589" width="11.5703125" style="105" customWidth="1"/>
    <col min="3590" max="3590" width="16.85546875" style="105" customWidth="1"/>
    <col min="3591" max="3595" width="9.140625" style="105"/>
    <col min="3596" max="3596" width="12.42578125" style="105" bestFit="1" customWidth="1"/>
    <col min="3597" max="3839" width="9.140625" style="105"/>
    <col min="3840" max="3840" width="5.5703125" style="105" customWidth="1"/>
    <col min="3841" max="3841" width="6.7109375" style="105" customWidth="1"/>
    <col min="3842" max="3842" width="34.28515625" style="105" customWidth="1"/>
    <col min="3843" max="3843" width="7.140625" style="105" customWidth="1"/>
    <col min="3844" max="3844" width="10" style="105" customWidth="1"/>
    <col min="3845" max="3845" width="11.5703125" style="105" customWidth="1"/>
    <col min="3846" max="3846" width="16.85546875" style="105" customWidth="1"/>
    <col min="3847" max="3851" width="9.140625" style="105"/>
    <col min="3852" max="3852" width="12.42578125" style="105" bestFit="1" customWidth="1"/>
    <col min="3853" max="4095" width="9.140625" style="105"/>
    <col min="4096" max="4096" width="5.5703125" style="105" customWidth="1"/>
    <col min="4097" max="4097" width="6.7109375" style="105" customWidth="1"/>
    <col min="4098" max="4098" width="34.28515625" style="105" customWidth="1"/>
    <col min="4099" max="4099" width="7.140625" style="105" customWidth="1"/>
    <col min="4100" max="4100" width="10" style="105" customWidth="1"/>
    <col min="4101" max="4101" width="11.5703125" style="105" customWidth="1"/>
    <col min="4102" max="4102" width="16.85546875" style="105" customWidth="1"/>
    <col min="4103" max="4107" width="9.140625" style="105"/>
    <col min="4108" max="4108" width="12.42578125" style="105" bestFit="1" customWidth="1"/>
    <col min="4109" max="4351" width="9.140625" style="105"/>
    <col min="4352" max="4352" width="5.5703125" style="105" customWidth="1"/>
    <col min="4353" max="4353" width="6.7109375" style="105" customWidth="1"/>
    <col min="4354" max="4354" width="34.28515625" style="105" customWidth="1"/>
    <col min="4355" max="4355" width="7.140625" style="105" customWidth="1"/>
    <col min="4356" max="4356" width="10" style="105" customWidth="1"/>
    <col min="4357" max="4357" width="11.5703125" style="105" customWidth="1"/>
    <col min="4358" max="4358" width="16.85546875" style="105" customWidth="1"/>
    <col min="4359" max="4363" width="9.140625" style="105"/>
    <col min="4364" max="4364" width="12.42578125" style="105" bestFit="1" customWidth="1"/>
    <col min="4365" max="4607" width="9.140625" style="105"/>
    <col min="4608" max="4608" width="5.5703125" style="105" customWidth="1"/>
    <col min="4609" max="4609" width="6.7109375" style="105" customWidth="1"/>
    <col min="4610" max="4610" width="34.28515625" style="105" customWidth="1"/>
    <col min="4611" max="4611" width="7.140625" style="105" customWidth="1"/>
    <col min="4612" max="4612" width="10" style="105" customWidth="1"/>
    <col min="4613" max="4613" width="11.5703125" style="105" customWidth="1"/>
    <col min="4614" max="4614" width="16.85546875" style="105" customWidth="1"/>
    <col min="4615" max="4619" width="9.140625" style="105"/>
    <col min="4620" max="4620" width="12.42578125" style="105" bestFit="1" customWidth="1"/>
    <col min="4621" max="4863" width="9.140625" style="105"/>
    <col min="4864" max="4864" width="5.5703125" style="105" customWidth="1"/>
    <col min="4865" max="4865" width="6.7109375" style="105" customWidth="1"/>
    <col min="4866" max="4866" width="34.28515625" style="105" customWidth="1"/>
    <col min="4867" max="4867" width="7.140625" style="105" customWidth="1"/>
    <col min="4868" max="4868" width="10" style="105" customWidth="1"/>
    <col min="4869" max="4869" width="11.5703125" style="105" customWidth="1"/>
    <col min="4870" max="4870" width="16.85546875" style="105" customWidth="1"/>
    <col min="4871" max="4875" width="9.140625" style="105"/>
    <col min="4876" max="4876" width="12.42578125" style="105" bestFit="1" customWidth="1"/>
    <col min="4877" max="5119" width="9.140625" style="105"/>
    <col min="5120" max="5120" width="5.5703125" style="105" customWidth="1"/>
    <col min="5121" max="5121" width="6.7109375" style="105" customWidth="1"/>
    <col min="5122" max="5122" width="34.28515625" style="105" customWidth="1"/>
    <col min="5123" max="5123" width="7.140625" style="105" customWidth="1"/>
    <col min="5124" max="5124" width="10" style="105" customWidth="1"/>
    <col min="5125" max="5125" width="11.5703125" style="105" customWidth="1"/>
    <col min="5126" max="5126" width="16.85546875" style="105" customWidth="1"/>
    <col min="5127" max="5131" width="9.140625" style="105"/>
    <col min="5132" max="5132" width="12.42578125" style="105" bestFit="1" customWidth="1"/>
    <col min="5133" max="5375" width="9.140625" style="105"/>
    <col min="5376" max="5376" width="5.5703125" style="105" customWidth="1"/>
    <col min="5377" max="5377" width="6.7109375" style="105" customWidth="1"/>
    <col min="5378" max="5378" width="34.28515625" style="105" customWidth="1"/>
    <col min="5379" max="5379" width="7.140625" style="105" customWidth="1"/>
    <col min="5380" max="5380" width="10" style="105" customWidth="1"/>
    <col min="5381" max="5381" width="11.5703125" style="105" customWidth="1"/>
    <col min="5382" max="5382" width="16.85546875" style="105" customWidth="1"/>
    <col min="5383" max="5387" width="9.140625" style="105"/>
    <col min="5388" max="5388" width="12.42578125" style="105" bestFit="1" customWidth="1"/>
    <col min="5389" max="5631" width="9.140625" style="105"/>
    <col min="5632" max="5632" width="5.5703125" style="105" customWidth="1"/>
    <col min="5633" max="5633" width="6.7109375" style="105" customWidth="1"/>
    <col min="5634" max="5634" width="34.28515625" style="105" customWidth="1"/>
    <col min="5635" max="5635" width="7.140625" style="105" customWidth="1"/>
    <col min="5636" max="5636" width="10" style="105" customWidth="1"/>
    <col min="5637" max="5637" width="11.5703125" style="105" customWidth="1"/>
    <col min="5638" max="5638" width="16.85546875" style="105" customWidth="1"/>
    <col min="5639" max="5643" width="9.140625" style="105"/>
    <col min="5644" max="5644" width="12.42578125" style="105" bestFit="1" customWidth="1"/>
    <col min="5645" max="5887" width="9.140625" style="105"/>
    <col min="5888" max="5888" width="5.5703125" style="105" customWidth="1"/>
    <col min="5889" max="5889" width="6.7109375" style="105" customWidth="1"/>
    <col min="5890" max="5890" width="34.28515625" style="105" customWidth="1"/>
    <col min="5891" max="5891" width="7.140625" style="105" customWidth="1"/>
    <col min="5892" max="5892" width="10" style="105" customWidth="1"/>
    <col min="5893" max="5893" width="11.5703125" style="105" customWidth="1"/>
    <col min="5894" max="5894" width="16.85546875" style="105" customWidth="1"/>
    <col min="5895" max="5899" width="9.140625" style="105"/>
    <col min="5900" max="5900" width="12.42578125" style="105" bestFit="1" customWidth="1"/>
    <col min="5901" max="6143" width="9.140625" style="105"/>
    <col min="6144" max="6144" width="5.5703125" style="105" customWidth="1"/>
    <col min="6145" max="6145" width="6.7109375" style="105" customWidth="1"/>
    <col min="6146" max="6146" width="34.28515625" style="105" customWidth="1"/>
    <col min="6147" max="6147" width="7.140625" style="105" customWidth="1"/>
    <col min="6148" max="6148" width="10" style="105" customWidth="1"/>
    <col min="6149" max="6149" width="11.5703125" style="105" customWidth="1"/>
    <col min="6150" max="6150" width="16.85546875" style="105" customWidth="1"/>
    <col min="6151" max="6155" width="9.140625" style="105"/>
    <col min="6156" max="6156" width="12.42578125" style="105" bestFit="1" customWidth="1"/>
    <col min="6157" max="6399" width="9.140625" style="105"/>
    <col min="6400" max="6400" width="5.5703125" style="105" customWidth="1"/>
    <col min="6401" max="6401" width="6.7109375" style="105" customWidth="1"/>
    <col min="6402" max="6402" width="34.28515625" style="105" customWidth="1"/>
    <col min="6403" max="6403" width="7.140625" style="105" customWidth="1"/>
    <col min="6404" max="6404" width="10" style="105" customWidth="1"/>
    <col min="6405" max="6405" width="11.5703125" style="105" customWidth="1"/>
    <col min="6406" max="6406" width="16.85546875" style="105" customWidth="1"/>
    <col min="6407" max="6411" width="9.140625" style="105"/>
    <col min="6412" max="6412" width="12.42578125" style="105" bestFit="1" customWidth="1"/>
    <col min="6413" max="6655" width="9.140625" style="105"/>
    <col min="6656" max="6656" width="5.5703125" style="105" customWidth="1"/>
    <col min="6657" max="6657" width="6.7109375" style="105" customWidth="1"/>
    <col min="6658" max="6658" width="34.28515625" style="105" customWidth="1"/>
    <col min="6659" max="6659" width="7.140625" style="105" customWidth="1"/>
    <col min="6660" max="6660" width="10" style="105" customWidth="1"/>
    <col min="6661" max="6661" width="11.5703125" style="105" customWidth="1"/>
    <col min="6662" max="6662" width="16.85546875" style="105" customWidth="1"/>
    <col min="6663" max="6667" width="9.140625" style="105"/>
    <col min="6668" max="6668" width="12.42578125" style="105" bestFit="1" customWidth="1"/>
    <col min="6669" max="6911" width="9.140625" style="105"/>
    <col min="6912" max="6912" width="5.5703125" style="105" customWidth="1"/>
    <col min="6913" max="6913" width="6.7109375" style="105" customWidth="1"/>
    <col min="6914" max="6914" width="34.28515625" style="105" customWidth="1"/>
    <col min="6915" max="6915" width="7.140625" style="105" customWidth="1"/>
    <col min="6916" max="6916" width="10" style="105" customWidth="1"/>
    <col min="6917" max="6917" width="11.5703125" style="105" customWidth="1"/>
    <col min="6918" max="6918" width="16.85546875" style="105" customWidth="1"/>
    <col min="6919" max="6923" width="9.140625" style="105"/>
    <col min="6924" max="6924" width="12.42578125" style="105" bestFit="1" customWidth="1"/>
    <col min="6925" max="7167" width="9.140625" style="105"/>
    <col min="7168" max="7168" width="5.5703125" style="105" customWidth="1"/>
    <col min="7169" max="7169" width="6.7109375" style="105" customWidth="1"/>
    <col min="7170" max="7170" width="34.28515625" style="105" customWidth="1"/>
    <col min="7171" max="7171" width="7.140625" style="105" customWidth="1"/>
    <col min="7172" max="7172" width="10" style="105" customWidth="1"/>
    <col min="7173" max="7173" width="11.5703125" style="105" customWidth="1"/>
    <col min="7174" max="7174" width="16.85546875" style="105" customWidth="1"/>
    <col min="7175" max="7179" width="9.140625" style="105"/>
    <col min="7180" max="7180" width="12.42578125" style="105" bestFit="1" customWidth="1"/>
    <col min="7181" max="7423" width="9.140625" style="105"/>
    <col min="7424" max="7424" width="5.5703125" style="105" customWidth="1"/>
    <col min="7425" max="7425" width="6.7109375" style="105" customWidth="1"/>
    <col min="7426" max="7426" width="34.28515625" style="105" customWidth="1"/>
    <col min="7427" max="7427" width="7.140625" style="105" customWidth="1"/>
    <col min="7428" max="7428" width="10" style="105" customWidth="1"/>
    <col min="7429" max="7429" width="11.5703125" style="105" customWidth="1"/>
    <col min="7430" max="7430" width="16.85546875" style="105" customWidth="1"/>
    <col min="7431" max="7435" width="9.140625" style="105"/>
    <col min="7436" max="7436" width="12.42578125" style="105" bestFit="1" customWidth="1"/>
    <col min="7437" max="7679" width="9.140625" style="105"/>
    <col min="7680" max="7680" width="5.5703125" style="105" customWidth="1"/>
    <col min="7681" max="7681" width="6.7109375" style="105" customWidth="1"/>
    <col min="7682" max="7682" width="34.28515625" style="105" customWidth="1"/>
    <col min="7683" max="7683" width="7.140625" style="105" customWidth="1"/>
    <col min="7684" max="7684" width="10" style="105" customWidth="1"/>
    <col min="7685" max="7685" width="11.5703125" style="105" customWidth="1"/>
    <col min="7686" max="7686" width="16.85546875" style="105" customWidth="1"/>
    <col min="7687" max="7691" width="9.140625" style="105"/>
    <col min="7692" max="7692" width="12.42578125" style="105" bestFit="1" customWidth="1"/>
    <col min="7693" max="7935" width="9.140625" style="105"/>
    <col min="7936" max="7936" width="5.5703125" style="105" customWidth="1"/>
    <col min="7937" max="7937" width="6.7109375" style="105" customWidth="1"/>
    <col min="7938" max="7938" width="34.28515625" style="105" customWidth="1"/>
    <col min="7939" max="7939" width="7.140625" style="105" customWidth="1"/>
    <col min="7940" max="7940" width="10" style="105" customWidth="1"/>
    <col min="7941" max="7941" width="11.5703125" style="105" customWidth="1"/>
    <col min="7942" max="7942" width="16.85546875" style="105" customWidth="1"/>
    <col min="7943" max="7947" width="9.140625" style="105"/>
    <col min="7948" max="7948" width="12.42578125" style="105" bestFit="1" customWidth="1"/>
    <col min="7949" max="8191" width="9.140625" style="105"/>
    <col min="8192" max="8192" width="5.5703125" style="105" customWidth="1"/>
    <col min="8193" max="8193" width="6.7109375" style="105" customWidth="1"/>
    <col min="8194" max="8194" width="34.28515625" style="105" customWidth="1"/>
    <col min="8195" max="8195" width="7.140625" style="105" customWidth="1"/>
    <col min="8196" max="8196" width="10" style="105" customWidth="1"/>
    <col min="8197" max="8197" width="11.5703125" style="105" customWidth="1"/>
    <col min="8198" max="8198" width="16.85546875" style="105" customWidth="1"/>
    <col min="8199" max="8203" width="9.140625" style="105"/>
    <col min="8204" max="8204" width="12.42578125" style="105" bestFit="1" customWidth="1"/>
    <col min="8205" max="8447" width="9.140625" style="105"/>
    <col min="8448" max="8448" width="5.5703125" style="105" customWidth="1"/>
    <col min="8449" max="8449" width="6.7109375" style="105" customWidth="1"/>
    <col min="8450" max="8450" width="34.28515625" style="105" customWidth="1"/>
    <col min="8451" max="8451" width="7.140625" style="105" customWidth="1"/>
    <col min="8452" max="8452" width="10" style="105" customWidth="1"/>
    <col min="8453" max="8453" width="11.5703125" style="105" customWidth="1"/>
    <col min="8454" max="8454" width="16.85546875" style="105" customWidth="1"/>
    <col min="8455" max="8459" width="9.140625" style="105"/>
    <col min="8460" max="8460" width="12.42578125" style="105" bestFit="1" customWidth="1"/>
    <col min="8461" max="8703" width="9.140625" style="105"/>
    <col min="8704" max="8704" width="5.5703125" style="105" customWidth="1"/>
    <col min="8705" max="8705" width="6.7109375" style="105" customWidth="1"/>
    <col min="8706" max="8706" width="34.28515625" style="105" customWidth="1"/>
    <col min="8707" max="8707" width="7.140625" style="105" customWidth="1"/>
    <col min="8708" max="8708" width="10" style="105" customWidth="1"/>
    <col min="8709" max="8709" width="11.5703125" style="105" customWidth="1"/>
    <col min="8710" max="8710" width="16.85546875" style="105" customWidth="1"/>
    <col min="8711" max="8715" width="9.140625" style="105"/>
    <col min="8716" max="8716" width="12.42578125" style="105" bestFit="1" customWidth="1"/>
    <col min="8717" max="8959" width="9.140625" style="105"/>
    <col min="8960" max="8960" width="5.5703125" style="105" customWidth="1"/>
    <col min="8961" max="8961" width="6.7109375" style="105" customWidth="1"/>
    <col min="8962" max="8962" width="34.28515625" style="105" customWidth="1"/>
    <col min="8963" max="8963" width="7.140625" style="105" customWidth="1"/>
    <col min="8964" max="8964" width="10" style="105" customWidth="1"/>
    <col min="8965" max="8965" width="11.5703125" style="105" customWidth="1"/>
    <col min="8966" max="8966" width="16.85546875" style="105" customWidth="1"/>
    <col min="8967" max="8971" width="9.140625" style="105"/>
    <col min="8972" max="8972" width="12.42578125" style="105" bestFit="1" customWidth="1"/>
    <col min="8973" max="9215" width="9.140625" style="105"/>
    <col min="9216" max="9216" width="5.5703125" style="105" customWidth="1"/>
    <col min="9217" max="9217" width="6.7109375" style="105" customWidth="1"/>
    <col min="9218" max="9218" width="34.28515625" style="105" customWidth="1"/>
    <col min="9219" max="9219" width="7.140625" style="105" customWidth="1"/>
    <col min="9220" max="9220" width="10" style="105" customWidth="1"/>
    <col min="9221" max="9221" width="11.5703125" style="105" customWidth="1"/>
    <col min="9222" max="9222" width="16.85546875" style="105" customWidth="1"/>
    <col min="9223" max="9227" width="9.140625" style="105"/>
    <col min="9228" max="9228" width="12.42578125" style="105" bestFit="1" customWidth="1"/>
    <col min="9229" max="9471" width="9.140625" style="105"/>
    <col min="9472" max="9472" width="5.5703125" style="105" customWidth="1"/>
    <col min="9473" max="9473" width="6.7109375" style="105" customWidth="1"/>
    <col min="9474" max="9474" width="34.28515625" style="105" customWidth="1"/>
    <col min="9475" max="9475" width="7.140625" style="105" customWidth="1"/>
    <col min="9476" max="9476" width="10" style="105" customWidth="1"/>
    <col min="9477" max="9477" width="11.5703125" style="105" customWidth="1"/>
    <col min="9478" max="9478" width="16.85546875" style="105" customWidth="1"/>
    <col min="9479" max="9483" width="9.140625" style="105"/>
    <col min="9484" max="9484" width="12.42578125" style="105" bestFit="1" customWidth="1"/>
    <col min="9485" max="9727" width="9.140625" style="105"/>
    <col min="9728" max="9728" width="5.5703125" style="105" customWidth="1"/>
    <col min="9729" max="9729" width="6.7109375" style="105" customWidth="1"/>
    <col min="9730" max="9730" width="34.28515625" style="105" customWidth="1"/>
    <col min="9731" max="9731" width="7.140625" style="105" customWidth="1"/>
    <col min="9732" max="9732" width="10" style="105" customWidth="1"/>
    <col min="9733" max="9733" width="11.5703125" style="105" customWidth="1"/>
    <col min="9734" max="9734" width="16.85546875" style="105" customWidth="1"/>
    <col min="9735" max="9739" width="9.140625" style="105"/>
    <col min="9740" max="9740" width="12.42578125" style="105" bestFit="1" customWidth="1"/>
    <col min="9741" max="9983" width="9.140625" style="105"/>
    <col min="9984" max="9984" width="5.5703125" style="105" customWidth="1"/>
    <col min="9985" max="9985" width="6.7109375" style="105" customWidth="1"/>
    <col min="9986" max="9986" width="34.28515625" style="105" customWidth="1"/>
    <col min="9987" max="9987" width="7.140625" style="105" customWidth="1"/>
    <col min="9988" max="9988" width="10" style="105" customWidth="1"/>
    <col min="9989" max="9989" width="11.5703125" style="105" customWidth="1"/>
    <col min="9990" max="9990" width="16.85546875" style="105" customWidth="1"/>
    <col min="9991" max="9995" width="9.140625" style="105"/>
    <col min="9996" max="9996" width="12.42578125" style="105" bestFit="1" customWidth="1"/>
    <col min="9997" max="10239" width="9.140625" style="105"/>
    <col min="10240" max="10240" width="5.5703125" style="105" customWidth="1"/>
    <col min="10241" max="10241" width="6.7109375" style="105" customWidth="1"/>
    <col min="10242" max="10242" width="34.28515625" style="105" customWidth="1"/>
    <col min="10243" max="10243" width="7.140625" style="105" customWidth="1"/>
    <col min="10244" max="10244" width="10" style="105" customWidth="1"/>
    <col min="10245" max="10245" width="11.5703125" style="105" customWidth="1"/>
    <col min="10246" max="10246" width="16.85546875" style="105" customWidth="1"/>
    <col min="10247" max="10251" width="9.140625" style="105"/>
    <col min="10252" max="10252" width="12.42578125" style="105" bestFit="1" customWidth="1"/>
    <col min="10253" max="10495" width="9.140625" style="105"/>
    <col min="10496" max="10496" width="5.5703125" style="105" customWidth="1"/>
    <col min="10497" max="10497" width="6.7109375" style="105" customWidth="1"/>
    <col min="10498" max="10498" width="34.28515625" style="105" customWidth="1"/>
    <col min="10499" max="10499" width="7.140625" style="105" customWidth="1"/>
    <col min="10500" max="10500" width="10" style="105" customWidth="1"/>
    <col min="10501" max="10501" width="11.5703125" style="105" customWidth="1"/>
    <col min="10502" max="10502" width="16.85546875" style="105" customWidth="1"/>
    <col min="10503" max="10507" width="9.140625" style="105"/>
    <col min="10508" max="10508" width="12.42578125" style="105" bestFit="1" customWidth="1"/>
    <col min="10509" max="10751" width="9.140625" style="105"/>
    <col min="10752" max="10752" width="5.5703125" style="105" customWidth="1"/>
    <col min="10753" max="10753" width="6.7109375" style="105" customWidth="1"/>
    <col min="10754" max="10754" width="34.28515625" style="105" customWidth="1"/>
    <col min="10755" max="10755" width="7.140625" style="105" customWidth="1"/>
    <col min="10756" max="10756" width="10" style="105" customWidth="1"/>
    <col min="10757" max="10757" width="11.5703125" style="105" customWidth="1"/>
    <col min="10758" max="10758" width="16.85546875" style="105" customWidth="1"/>
    <col min="10759" max="10763" width="9.140625" style="105"/>
    <col min="10764" max="10764" width="12.42578125" style="105" bestFit="1" customWidth="1"/>
    <col min="10765" max="11007" width="9.140625" style="105"/>
    <col min="11008" max="11008" width="5.5703125" style="105" customWidth="1"/>
    <col min="11009" max="11009" width="6.7109375" style="105" customWidth="1"/>
    <col min="11010" max="11010" width="34.28515625" style="105" customWidth="1"/>
    <col min="11011" max="11011" width="7.140625" style="105" customWidth="1"/>
    <col min="11012" max="11012" width="10" style="105" customWidth="1"/>
    <col min="11013" max="11013" width="11.5703125" style="105" customWidth="1"/>
    <col min="11014" max="11014" width="16.85546875" style="105" customWidth="1"/>
    <col min="11015" max="11019" width="9.140625" style="105"/>
    <col min="11020" max="11020" width="12.42578125" style="105" bestFit="1" customWidth="1"/>
    <col min="11021" max="11263" width="9.140625" style="105"/>
    <col min="11264" max="11264" width="5.5703125" style="105" customWidth="1"/>
    <col min="11265" max="11265" width="6.7109375" style="105" customWidth="1"/>
    <col min="11266" max="11266" width="34.28515625" style="105" customWidth="1"/>
    <col min="11267" max="11267" width="7.140625" style="105" customWidth="1"/>
    <col min="11268" max="11268" width="10" style="105" customWidth="1"/>
    <col min="11269" max="11269" width="11.5703125" style="105" customWidth="1"/>
    <col min="11270" max="11270" width="16.85546875" style="105" customWidth="1"/>
    <col min="11271" max="11275" width="9.140625" style="105"/>
    <col min="11276" max="11276" width="12.42578125" style="105" bestFit="1" customWidth="1"/>
    <col min="11277" max="11519" width="9.140625" style="105"/>
    <col min="11520" max="11520" width="5.5703125" style="105" customWidth="1"/>
    <col min="11521" max="11521" width="6.7109375" style="105" customWidth="1"/>
    <col min="11522" max="11522" width="34.28515625" style="105" customWidth="1"/>
    <col min="11523" max="11523" width="7.140625" style="105" customWidth="1"/>
    <col min="11524" max="11524" width="10" style="105" customWidth="1"/>
    <col min="11525" max="11525" width="11.5703125" style="105" customWidth="1"/>
    <col min="11526" max="11526" width="16.85546875" style="105" customWidth="1"/>
    <col min="11527" max="11531" width="9.140625" style="105"/>
    <col min="11532" max="11532" width="12.42578125" style="105" bestFit="1" customWidth="1"/>
    <col min="11533" max="11775" width="9.140625" style="105"/>
    <col min="11776" max="11776" width="5.5703125" style="105" customWidth="1"/>
    <col min="11777" max="11777" width="6.7109375" style="105" customWidth="1"/>
    <col min="11778" max="11778" width="34.28515625" style="105" customWidth="1"/>
    <col min="11779" max="11779" width="7.140625" style="105" customWidth="1"/>
    <col min="11780" max="11780" width="10" style="105" customWidth="1"/>
    <col min="11781" max="11781" width="11.5703125" style="105" customWidth="1"/>
    <col min="11782" max="11782" width="16.85546875" style="105" customWidth="1"/>
    <col min="11783" max="11787" width="9.140625" style="105"/>
    <col min="11788" max="11788" width="12.42578125" style="105" bestFit="1" customWidth="1"/>
    <col min="11789" max="12031" width="9.140625" style="105"/>
    <col min="12032" max="12032" width="5.5703125" style="105" customWidth="1"/>
    <col min="12033" max="12033" width="6.7109375" style="105" customWidth="1"/>
    <col min="12034" max="12034" width="34.28515625" style="105" customWidth="1"/>
    <col min="12035" max="12035" width="7.140625" style="105" customWidth="1"/>
    <col min="12036" max="12036" width="10" style="105" customWidth="1"/>
    <col min="12037" max="12037" width="11.5703125" style="105" customWidth="1"/>
    <col min="12038" max="12038" width="16.85546875" style="105" customWidth="1"/>
    <col min="12039" max="12043" width="9.140625" style="105"/>
    <col min="12044" max="12044" width="12.42578125" style="105" bestFit="1" customWidth="1"/>
    <col min="12045" max="12287" width="9.140625" style="105"/>
    <col min="12288" max="12288" width="5.5703125" style="105" customWidth="1"/>
    <col min="12289" max="12289" width="6.7109375" style="105" customWidth="1"/>
    <col min="12290" max="12290" width="34.28515625" style="105" customWidth="1"/>
    <col min="12291" max="12291" width="7.140625" style="105" customWidth="1"/>
    <col min="12292" max="12292" width="10" style="105" customWidth="1"/>
    <col min="12293" max="12293" width="11.5703125" style="105" customWidth="1"/>
    <col min="12294" max="12294" width="16.85546875" style="105" customWidth="1"/>
    <col min="12295" max="12299" width="9.140625" style="105"/>
    <col min="12300" max="12300" width="12.42578125" style="105" bestFit="1" customWidth="1"/>
    <col min="12301" max="12543" width="9.140625" style="105"/>
    <col min="12544" max="12544" width="5.5703125" style="105" customWidth="1"/>
    <col min="12545" max="12545" width="6.7109375" style="105" customWidth="1"/>
    <col min="12546" max="12546" width="34.28515625" style="105" customWidth="1"/>
    <col min="12547" max="12547" width="7.140625" style="105" customWidth="1"/>
    <col min="12548" max="12548" width="10" style="105" customWidth="1"/>
    <col min="12549" max="12549" width="11.5703125" style="105" customWidth="1"/>
    <col min="12550" max="12550" width="16.85546875" style="105" customWidth="1"/>
    <col min="12551" max="12555" width="9.140625" style="105"/>
    <col min="12556" max="12556" width="12.42578125" style="105" bestFit="1" customWidth="1"/>
    <col min="12557" max="12799" width="9.140625" style="105"/>
    <col min="12800" max="12800" width="5.5703125" style="105" customWidth="1"/>
    <col min="12801" max="12801" width="6.7109375" style="105" customWidth="1"/>
    <col min="12802" max="12802" width="34.28515625" style="105" customWidth="1"/>
    <col min="12803" max="12803" width="7.140625" style="105" customWidth="1"/>
    <col min="12804" max="12804" width="10" style="105" customWidth="1"/>
    <col min="12805" max="12805" width="11.5703125" style="105" customWidth="1"/>
    <col min="12806" max="12806" width="16.85546875" style="105" customWidth="1"/>
    <col min="12807" max="12811" width="9.140625" style="105"/>
    <col min="12812" max="12812" width="12.42578125" style="105" bestFit="1" customWidth="1"/>
    <col min="12813" max="13055" width="9.140625" style="105"/>
    <col min="13056" max="13056" width="5.5703125" style="105" customWidth="1"/>
    <col min="13057" max="13057" width="6.7109375" style="105" customWidth="1"/>
    <col min="13058" max="13058" width="34.28515625" style="105" customWidth="1"/>
    <col min="13059" max="13059" width="7.140625" style="105" customWidth="1"/>
    <col min="13060" max="13060" width="10" style="105" customWidth="1"/>
    <col min="13061" max="13061" width="11.5703125" style="105" customWidth="1"/>
    <col min="13062" max="13062" width="16.85546875" style="105" customWidth="1"/>
    <col min="13063" max="13067" width="9.140625" style="105"/>
    <col min="13068" max="13068" width="12.42578125" style="105" bestFit="1" customWidth="1"/>
    <col min="13069" max="13311" width="9.140625" style="105"/>
    <col min="13312" max="13312" width="5.5703125" style="105" customWidth="1"/>
    <col min="13313" max="13313" width="6.7109375" style="105" customWidth="1"/>
    <col min="13314" max="13314" width="34.28515625" style="105" customWidth="1"/>
    <col min="13315" max="13315" width="7.140625" style="105" customWidth="1"/>
    <col min="13316" max="13316" width="10" style="105" customWidth="1"/>
    <col min="13317" max="13317" width="11.5703125" style="105" customWidth="1"/>
    <col min="13318" max="13318" width="16.85546875" style="105" customWidth="1"/>
    <col min="13319" max="13323" width="9.140625" style="105"/>
    <col min="13324" max="13324" width="12.42578125" style="105" bestFit="1" customWidth="1"/>
    <col min="13325" max="13567" width="9.140625" style="105"/>
    <col min="13568" max="13568" width="5.5703125" style="105" customWidth="1"/>
    <col min="13569" max="13569" width="6.7109375" style="105" customWidth="1"/>
    <col min="13570" max="13570" width="34.28515625" style="105" customWidth="1"/>
    <col min="13571" max="13571" width="7.140625" style="105" customWidth="1"/>
    <col min="13572" max="13572" width="10" style="105" customWidth="1"/>
    <col min="13573" max="13573" width="11.5703125" style="105" customWidth="1"/>
    <col min="13574" max="13574" width="16.85546875" style="105" customWidth="1"/>
    <col min="13575" max="13579" width="9.140625" style="105"/>
    <col min="13580" max="13580" width="12.42578125" style="105" bestFit="1" customWidth="1"/>
    <col min="13581" max="13823" width="9.140625" style="105"/>
    <col min="13824" max="13824" width="5.5703125" style="105" customWidth="1"/>
    <col min="13825" max="13825" width="6.7109375" style="105" customWidth="1"/>
    <col min="13826" max="13826" width="34.28515625" style="105" customWidth="1"/>
    <col min="13827" max="13827" width="7.140625" style="105" customWidth="1"/>
    <col min="13828" max="13828" width="10" style="105" customWidth="1"/>
    <col min="13829" max="13829" width="11.5703125" style="105" customWidth="1"/>
    <col min="13830" max="13830" width="16.85546875" style="105" customWidth="1"/>
    <col min="13831" max="13835" width="9.140625" style="105"/>
    <col min="13836" max="13836" width="12.42578125" style="105" bestFit="1" customWidth="1"/>
    <col min="13837" max="14079" width="9.140625" style="105"/>
    <col min="14080" max="14080" width="5.5703125" style="105" customWidth="1"/>
    <col min="14081" max="14081" width="6.7109375" style="105" customWidth="1"/>
    <col min="14082" max="14082" width="34.28515625" style="105" customWidth="1"/>
    <col min="14083" max="14083" width="7.140625" style="105" customWidth="1"/>
    <col min="14084" max="14084" width="10" style="105" customWidth="1"/>
    <col min="14085" max="14085" width="11.5703125" style="105" customWidth="1"/>
    <col min="14086" max="14086" width="16.85546875" style="105" customWidth="1"/>
    <col min="14087" max="14091" width="9.140625" style="105"/>
    <col min="14092" max="14092" width="12.42578125" style="105" bestFit="1" customWidth="1"/>
    <col min="14093" max="14335" width="9.140625" style="105"/>
    <col min="14336" max="14336" width="5.5703125" style="105" customWidth="1"/>
    <col min="14337" max="14337" width="6.7109375" style="105" customWidth="1"/>
    <col min="14338" max="14338" width="34.28515625" style="105" customWidth="1"/>
    <col min="14339" max="14339" width="7.140625" style="105" customWidth="1"/>
    <col min="14340" max="14340" width="10" style="105" customWidth="1"/>
    <col min="14341" max="14341" width="11.5703125" style="105" customWidth="1"/>
    <col min="14342" max="14342" width="16.85546875" style="105" customWidth="1"/>
    <col min="14343" max="14347" width="9.140625" style="105"/>
    <col min="14348" max="14348" width="12.42578125" style="105" bestFit="1" customWidth="1"/>
    <col min="14349" max="14591" width="9.140625" style="105"/>
    <col min="14592" max="14592" width="5.5703125" style="105" customWidth="1"/>
    <col min="14593" max="14593" width="6.7109375" style="105" customWidth="1"/>
    <col min="14594" max="14594" width="34.28515625" style="105" customWidth="1"/>
    <col min="14595" max="14595" width="7.140625" style="105" customWidth="1"/>
    <col min="14596" max="14596" width="10" style="105" customWidth="1"/>
    <col min="14597" max="14597" width="11.5703125" style="105" customWidth="1"/>
    <col min="14598" max="14598" width="16.85546875" style="105" customWidth="1"/>
    <col min="14599" max="14603" width="9.140625" style="105"/>
    <col min="14604" max="14604" width="12.42578125" style="105" bestFit="1" customWidth="1"/>
    <col min="14605" max="14847" width="9.140625" style="105"/>
    <col min="14848" max="14848" width="5.5703125" style="105" customWidth="1"/>
    <col min="14849" max="14849" width="6.7109375" style="105" customWidth="1"/>
    <col min="14850" max="14850" width="34.28515625" style="105" customWidth="1"/>
    <col min="14851" max="14851" width="7.140625" style="105" customWidth="1"/>
    <col min="14852" max="14852" width="10" style="105" customWidth="1"/>
    <col min="14853" max="14853" width="11.5703125" style="105" customWidth="1"/>
    <col min="14854" max="14854" width="16.85546875" style="105" customWidth="1"/>
    <col min="14855" max="14859" width="9.140625" style="105"/>
    <col min="14860" max="14860" width="12.42578125" style="105" bestFit="1" customWidth="1"/>
    <col min="14861" max="15103" width="9.140625" style="105"/>
    <col min="15104" max="15104" width="5.5703125" style="105" customWidth="1"/>
    <col min="15105" max="15105" width="6.7109375" style="105" customWidth="1"/>
    <col min="15106" max="15106" width="34.28515625" style="105" customWidth="1"/>
    <col min="15107" max="15107" width="7.140625" style="105" customWidth="1"/>
    <col min="15108" max="15108" width="10" style="105" customWidth="1"/>
    <col min="15109" max="15109" width="11.5703125" style="105" customWidth="1"/>
    <col min="15110" max="15110" width="16.85546875" style="105" customWidth="1"/>
    <col min="15111" max="15115" width="9.140625" style="105"/>
    <col min="15116" max="15116" width="12.42578125" style="105" bestFit="1" customWidth="1"/>
    <col min="15117" max="15359" width="9.140625" style="105"/>
    <col min="15360" max="15360" width="5.5703125" style="105" customWidth="1"/>
    <col min="15361" max="15361" width="6.7109375" style="105" customWidth="1"/>
    <col min="15362" max="15362" width="34.28515625" style="105" customWidth="1"/>
    <col min="15363" max="15363" width="7.140625" style="105" customWidth="1"/>
    <col min="15364" max="15364" width="10" style="105" customWidth="1"/>
    <col min="15365" max="15365" width="11.5703125" style="105" customWidth="1"/>
    <col min="15366" max="15366" width="16.85546875" style="105" customWidth="1"/>
    <col min="15367" max="15371" width="9.140625" style="105"/>
    <col min="15372" max="15372" width="12.42578125" style="105" bestFit="1" customWidth="1"/>
    <col min="15373" max="15615" width="9.140625" style="105"/>
    <col min="15616" max="15616" width="5.5703125" style="105" customWidth="1"/>
    <col min="15617" max="15617" width="6.7109375" style="105" customWidth="1"/>
    <col min="15618" max="15618" width="34.28515625" style="105" customWidth="1"/>
    <col min="15619" max="15619" width="7.140625" style="105" customWidth="1"/>
    <col min="15620" max="15620" width="10" style="105" customWidth="1"/>
    <col min="15621" max="15621" width="11.5703125" style="105" customWidth="1"/>
    <col min="15622" max="15622" width="16.85546875" style="105" customWidth="1"/>
    <col min="15623" max="15627" width="9.140625" style="105"/>
    <col min="15628" max="15628" width="12.42578125" style="105" bestFit="1" customWidth="1"/>
    <col min="15629" max="15871" width="9.140625" style="105"/>
    <col min="15872" max="15872" width="5.5703125" style="105" customWidth="1"/>
    <col min="15873" max="15873" width="6.7109375" style="105" customWidth="1"/>
    <col min="15874" max="15874" width="34.28515625" style="105" customWidth="1"/>
    <col min="15875" max="15875" width="7.140625" style="105" customWidth="1"/>
    <col min="15876" max="15876" width="10" style="105" customWidth="1"/>
    <col min="15877" max="15877" width="11.5703125" style="105" customWidth="1"/>
    <col min="15878" max="15878" width="16.85546875" style="105" customWidth="1"/>
    <col min="15879" max="15883" width="9.140625" style="105"/>
    <col min="15884" max="15884" width="12.42578125" style="105" bestFit="1" customWidth="1"/>
    <col min="15885" max="16127" width="9.140625" style="105"/>
    <col min="16128" max="16128" width="5.5703125" style="105" customWidth="1"/>
    <col min="16129" max="16129" width="6.7109375" style="105" customWidth="1"/>
    <col min="16130" max="16130" width="34.28515625" style="105" customWidth="1"/>
    <col min="16131" max="16131" width="7.140625" style="105" customWidth="1"/>
    <col min="16132" max="16132" width="10" style="105" customWidth="1"/>
    <col min="16133" max="16133" width="11.5703125" style="105" customWidth="1"/>
    <col min="16134" max="16134" width="16.85546875" style="105" customWidth="1"/>
    <col min="16135" max="16139" width="9.140625" style="105"/>
    <col min="16140" max="16140" width="12.42578125" style="105" bestFit="1" customWidth="1"/>
    <col min="16141" max="16384" width="9.140625" style="105"/>
  </cols>
  <sheetData>
    <row r="1" spans="1:36" ht="16.5" thickBot="1" x14ac:dyDescent="0.35">
      <c r="A1" s="481" t="s">
        <v>152</v>
      </c>
      <c r="B1" s="482"/>
      <c r="C1" s="482"/>
      <c r="D1" s="482"/>
      <c r="E1" s="482"/>
      <c r="F1" s="482"/>
      <c r="G1" s="483"/>
    </row>
    <row r="2" spans="1:36" ht="6" customHeight="1" thickBot="1" x14ac:dyDescent="0.35">
      <c r="A2" s="506"/>
      <c r="B2" s="507"/>
      <c r="C2" s="507"/>
      <c r="D2" s="507"/>
      <c r="E2" s="507"/>
      <c r="F2" s="507"/>
      <c r="G2" s="508"/>
    </row>
    <row r="3" spans="1:36" ht="83.25" customHeight="1" thickBot="1" x14ac:dyDescent="0.4">
      <c r="A3" s="534" t="s">
        <v>324</v>
      </c>
      <c r="B3" s="535"/>
      <c r="C3" s="535"/>
      <c r="D3" s="535"/>
      <c r="E3" s="535"/>
      <c r="F3" s="535"/>
      <c r="G3" s="536"/>
    </row>
    <row r="4" spans="1:36" customFormat="1" ht="19.5" customHeight="1" thickBot="1" x14ac:dyDescent="0.4">
      <c r="A4" s="345"/>
      <c r="B4" s="463" t="s">
        <v>0</v>
      </c>
      <c r="C4" s="464"/>
      <c r="D4" s="464"/>
      <c r="E4" s="464"/>
      <c r="F4" s="464"/>
      <c r="G4" s="465"/>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customFormat="1" ht="19.149999999999999" customHeight="1" thickBot="1" x14ac:dyDescent="0.4">
      <c r="A5" s="345"/>
      <c r="B5" s="466" t="s">
        <v>265</v>
      </c>
      <c r="C5" s="467"/>
      <c r="D5" s="467"/>
      <c r="E5" s="467"/>
      <c r="F5" s="467"/>
      <c r="G5" s="468"/>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57" customHeight="1" x14ac:dyDescent="0.35">
      <c r="A6" s="346"/>
      <c r="B6" s="321" t="s">
        <v>2</v>
      </c>
      <c r="C6" s="537" t="s">
        <v>3</v>
      </c>
      <c r="D6" s="538"/>
      <c r="E6" s="538"/>
      <c r="F6" s="538"/>
      <c r="G6" s="539"/>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1:36" ht="148.5" customHeight="1" x14ac:dyDescent="0.35">
      <c r="A7" s="347"/>
      <c r="B7" s="322" t="s">
        <v>4</v>
      </c>
      <c r="C7" s="530" t="s">
        <v>5</v>
      </c>
      <c r="D7" s="530"/>
      <c r="E7" s="530"/>
      <c r="F7" s="530"/>
      <c r="G7" s="531"/>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row>
    <row r="8" spans="1:36" ht="72" customHeight="1" x14ac:dyDescent="0.35">
      <c r="A8" s="347"/>
      <c r="B8" s="322" t="s">
        <v>6</v>
      </c>
      <c r="C8" s="530" t="s">
        <v>7</v>
      </c>
      <c r="D8" s="530"/>
      <c r="E8" s="530"/>
      <c r="F8" s="530"/>
      <c r="G8" s="531"/>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row>
    <row r="9" spans="1:36" ht="84.6" customHeight="1" x14ac:dyDescent="0.35">
      <c r="A9" s="348"/>
      <c r="B9" s="322" t="s">
        <v>8</v>
      </c>
      <c r="C9" s="530" t="s">
        <v>70</v>
      </c>
      <c r="D9" s="530"/>
      <c r="E9" s="530"/>
      <c r="F9" s="530"/>
      <c r="G9" s="531"/>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row>
    <row r="10" spans="1:36" ht="181.15" customHeight="1" x14ac:dyDescent="0.35">
      <c r="A10" s="348"/>
      <c r="B10" s="322" t="s">
        <v>9</v>
      </c>
      <c r="C10" s="532" t="s">
        <v>328</v>
      </c>
      <c r="D10" s="532"/>
      <c r="E10" s="532"/>
      <c r="F10" s="532"/>
      <c r="G10" s="533"/>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row>
    <row r="11" spans="1:36" ht="92.25" customHeight="1" x14ac:dyDescent="0.35">
      <c r="A11" s="348"/>
      <c r="B11" s="322" t="s">
        <v>10</v>
      </c>
      <c r="C11" s="530" t="s">
        <v>55</v>
      </c>
      <c r="D11" s="530"/>
      <c r="E11" s="530"/>
      <c r="F11" s="530"/>
      <c r="G11" s="531"/>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row>
    <row r="12" spans="1:36" ht="36.75" customHeight="1" x14ac:dyDescent="0.35">
      <c r="A12" s="348"/>
      <c r="B12" s="322" t="s">
        <v>11</v>
      </c>
      <c r="C12" s="532" t="s">
        <v>340</v>
      </c>
      <c r="D12" s="532"/>
      <c r="E12" s="532"/>
      <c r="F12" s="532"/>
      <c r="G12" s="533"/>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row>
    <row r="13" spans="1:36" ht="149.25" customHeight="1" x14ac:dyDescent="0.35">
      <c r="A13" s="348"/>
      <c r="B13" s="322" t="s">
        <v>12</v>
      </c>
      <c r="C13" s="530" t="s">
        <v>263</v>
      </c>
      <c r="D13" s="530"/>
      <c r="E13" s="530"/>
      <c r="F13" s="530"/>
      <c r="G13" s="531"/>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row>
    <row r="14" spans="1:36" ht="77.25" customHeight="1" x14ac:dyDescent="0.35">
      <c r="A14" s="348"/>
      <c r="B14" s="322" t="s">
        <v>13</v>
      </c>
      <c r="C14" s="530" t="s">
        <v>14</v>
      </c>
      <c r="D14" s="530"/>
      <c r="E14" s="530"/>
      <c r="F14" s="530"/>
      <c r="G14" s="531"/>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row>
    <row r="15" spans="1:36" ht="109.5" customHeight="1" x14ac:dyDescent="0.35">
      <c r="A15" s="348"/>
      <c r="B15" s="322" t="s">
        <v>15</v>
      </c>
      <c r="C15" s="530" t="s">
        <v>264</v>
      </c>
      <c r="D15" s="530"/>
      <c r="E15" s="530"/>
      <c r="F15" s="530"/>
      <c r="G15" s="531"/>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row>
    <row r="16" spans="1:36" ht="184.5" customHeight="1" x14ac:dyDescent="0.35">
      <c r="A16" s="201"/>
      <c r="B16" s="322" t="s">
        <v>16</v>
      </c>
      <c r="C16" s="530" t="s">
        <v>17</v>
      </c>
      <c r="D16" s="530"/>
      <c r="E16" s="530"/>
      <c r="F16" s="530"/>
      <c r="G16" s="531"/>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row>
    <row r="17" spans="1:35" ht="148.5" customHeight="1" x14ac:dyDescent="0.35">
      <c r="A17" s="201"/>
      <c r="B17" s="322" t="s">
        <v>18</v>
      </c>
      <c r="C17" s="530" t="s">
        <v>19</v>
      </c>
      <c r="D17" s="530"/>
      <c r="E17" s="530"/>
      <c r="F17" s="530"/>
      <c r="G17" s="531"/>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row>
    <row r="18" spans="1:35" ht="94.5" customHeight="1" x14ac:dyDescent="0.35">
      <c r="A18" s="201"/>
      <c r="B18" s="322" t="s">
        <v>20</v>
      </c>
      <c r="C18" s="530" t="s">
        <v>21</v>
      </c>
      <c r="D18" s="530"/>
      <c r="E18" s="530"/>
      <c r="F18" s="530"/>
      <c r="G18" s="531"/>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row>
    <row r="19" spans="1:35" ht="77.25" customHeight="1" x14ac:dyDescent="0.35">
      <c r="A19" s="201"/>
      <c r="B19" s="322" t="s">
        <v>22</v>
      </c>
      <c r="C19" s="530" t="s">
        <v>71</v>
      </c>
      <c r="D19" s="530"/>
      <c r="E19" s="530"/>
      <c r="F19" s="530"/>
      <c r="G19" s="531"/>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row>
    <row r="20" spans="1:35" ht="62.45" customHeight="1" thickBot="1" x14ac:dyDescent="0.4">
      <c r="A20" s="202"/>
      <c r="B20" s="323" t="s">
        <v>23</v>
      </c>
      <c r="C20" s="522" t="s">
        <v>72</v>
      </c>
      <c r="D20" s="522"/>
      <c r="E20" s="522"/>
      <c r="F20" s="522"/>
      <c r="G20" s="523"/>
      <c r="H20" s="195"/>
      <c r="I20" s="195"/>
      <c r="J20" s="195"/>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row>
    <row r="21" spans="1:35" ht="30" customHeight="1" thickBot="1" x14ac:dyDescent="0.35">
      <c r="A21" s="524" t="s">
        <v>255</v>
      </c>
      <c r="B21" s="525"/>
      <c r="C21" s="525"/>
      <c r="D21" s="525"/>
      <c r="E21" s="525"/>
      <c r="F21" s="525"/>
      <c r="G21" s="526"/>
    </row>
    <row r="22" spans="1:35" ht="30" customHeight="1" thickBot="1" x14ac:dyDescent="0.35">
      <c r="A22" s="349" t="s">
        <v>153</v>
      </c>
      <c r="B22" s="324" t="s">
        <v>154</v>
      </c>
      <c r="C22" s="222" t="s">
        <v>25</v>
      </c>
      <c r="D22" s="204" t="s">
        <v>155</v>
      </c>
      <c r="E22" s="242" t="s">
        <v>156</v>
      </c>
      <c r="F22" s="441" t="s">
        <v>157</v>
      </c>
      <c r="G22" s="413" t="s">
        <v>158</v>
      </c>
    </row>
    <row r="23" spans="1:35" ht="18.75" thickBot="1" x14ac:dyDescent="0.35">
      <c r="A23" s="350" t="s">
        <v>159</v>
      </c>
      <c r="B23" s="325" t="s">
        <v>160</v>
      </c>
      <c r="C23" s="223" t="s">
        <v>161</v>
      </c>
      <c r="D23" s="205" t="s">
        <v>162</v>
      </c>
      <c r="E23" s="243" t="s">
        <v>163</v>
      </c>
      <c r="F23" s="442" t="s">
        <v>164</v>
      </c>
      <c r="G23" s="414" t="s">
        <v>165</v>
      </c>
    </row>
    <row r="24" spans="1:35" s="197" customFormat="1" ht="15.95" customHeight="1" thickBot="1" x14ac:dyDescent="0.35">
      <c r="A24" s="527" t="s">
        <v>166</v>
      </c>
      <c r="B24" s="528"/>
      <c r="C24" s="528"/>
      <c r="D24" s="528"/>
      <c r="E24" s="528"/>
      <c r="F24" s="528"/>
      <c r="G24" s="529"/>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row>
    <row r="25" spans="1:35" s="197" customFormat="1" ht="35.25" customHeight="1" x14ac:dyDescent="0.3">
      <c r="A25" s="351">
        <v>1</v>
      </c>
      <c r="B25" s="326" t="s">
        <v>60</v>
      </c>
      <c r="C25" s="224" t="s">
        <v>167</v>
      </c>
      <c r="D25" s="199" t="s">
        <v>168</v>
      </c>
      <c r="E25" s="244">
        <v>1</v>
      </c>
      <c r="F25" s="443"/>
      <c r="G25" s="411">
        <f t="shared" ref="G25:G30" si="0">E25*F25</f>
        <v>0</v>
      </c>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row>
    <row r="26" spans="1:35" s="197" customFormat="1" ht="42.75" customHeight="1" x14ac:dyDescent="0.3">
      <c r="A26" s="352">
        <v>2</v>
      </c>
      <c r="B26" s="327" t="s">
        <v>51</v>
      </c>
      <c r="C26" s="225" t="s">
        <v>169</v>
      </c>
      <c r="D26" s="200" t="s">
        <v>168</v>
      </c>
      <c r="E26" s="245">
        <v>1</v>
      </c>
      <c r="F26" s="444"/>
      <c r="G26" s="412">
        <f t="shared" si="0"/>
        <v>0</v>
      </c>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row>
    <row r="27" spans="1:35" s="197" customFormat="1" ht="60" customHeight="1" x14ac:dyDescent="0.3">
      <c r="A27" s="352">
        <v>3</v>
      </c>
      <c r="B27" s="328" t="s">
        <v>61</v>
      </c>
      <c r="C27" s="225" t="s">
        <v>170</v>
      </c>
      <c r="D27" s="200" t="s">
        <v>168</v>
      </c>
      <c r="E27" s="245">
        <v>1</v>
      </c>
      <c r="F27" s="444"/>
      <c r="G27" s="412">
        <f t="shared" si="0"/>
        <v>0</v>
      </c>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row>
    <row r="28" spans="1:35" s="197" customFormat="1" ht="45.75" customHeight="1" x14ac:dyDescent="0.3">
      <c r="A28" s="352">
        <v>4</v>
      </c>
      <c r="B28" s="328" t="s">
        <v>62</v>
      </c>
      <c r="C28" s="225" t="s">
        <v>171</v>
      </c>
      <c r="D28" s="200" t="s">
        <v>168</v>
      </c>
      <c r="E28" s="245">
        <v>1</v>
      </c>
      <c r="F28" s="444"/>
      <c r="G28" s="412">
        <f t="shared" si="0"/>
        <v>0</v>
      </c>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row>
    <row r="29" spans="1:35" s="197" customFormat="1" ht="79.5" customHeight="1" x14ac:dyDescent="0.3">
      <c r="A29" s="352">
        <v>5</v>
      </c>
      <c r="B29" s="328" t="s">
        <v>63</v>
      </c>
      <c r="C29" s="225" t="s">
        <v>172</v>
      </c>
      <c r="D29" s="200" t="s">
        <v>168</v>
      </c>
      <c r="E29" s="245">
        <v>1</v>
      </c>
      <c r="F29" s="444"/>
      <c r="G29" s="412">
        <f t="shared" si="0"/>
        <v>0</v>
      </c>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row>
    <row r="30" spans="1:35" s="197" customFormat="1" ht="59.45" customHeight="1" thickBot="1" x14ac:dyDescent="0.35">
      <c r="A30" s="353">
        <v>6</v>
      </c>
      <c r="B30" s="329">
        <v>14</v>
      </c>
      <c r="C30" s="398" t="s">
        <v>329</v>
      </c>
      <c r="D30" s="203" t="s">
        <v>168</v>
      </c>
      <c r="E30" s="246">
        <v>1</v>
      </c>
      <c r="F30" s="445"/>
      <c r="G30" s="410">
        <f t="shared" si="0"/>
        <v>0</v>
      </c>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row>
    <row r="31" spans="1:35" s="197" customFormat="1" ht="17.25" customHeight="1" thickBot="1" x14ac:dyDescent="0.35">
      <c r="A31" s="494" t="s">
        <v>173</v>
      </c>
      <c r="B31" s="495"/>
      <c r="C31" s="495"/>
      <c r="D31" s="495"/>
      <c r="E31" s="495"/>
      <c r="F31" s="496"/>
      <c r="G31" s="415">
        <f>SUM(G25:G30)</f>
        <v>0</v>
      </c>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row>
    <row r="32" spans="1:35" ht="15.95" customHeight="1" thickBot="1" x14ac:dyDescent="0.35">
      <c r="A32" s="497" t="s">
        <v>174</v>
      </c>
      <c r="B32" s="498"/>
      <c r="C32" s="498"/>
      <c r="D32" s="498"/>
      <c r="E32" s="498"/>
      <c r="F32" s="498"/>
      <c r="G32" s="499"/>
    </row>
    <row r="33" spans="1:36" x14ac:dyDescent="0.3">
      <c r="A33" s="207">
        <v>7</v>
      </c>
      <c r="B33" s="330">
        <v>2.2000000000000002</v>
      </c>
      <c r="C33" s="226" t="s">
        <v>175</v>
      </c>
      <c r="D33" s="208" t="s">
        <v>36</v>
      </c>
      <c r="E33" s="247">
        <v>0.94499999999999995</v>
      </c>
      <c r="F33" s="446"/>
      <c r="G33" s="416">
        <f t="shared" ref="G33:G38" si="1">F33*E33</f>
        <v>0</v>
      </c>
    </row>
    <row r="34" spans="1:36" ht="28.5" customHeight="1" x14ac:dyDescent="0.3">
      <c r="A34" s="209">
        <v>8</v>
      </c>
      <c r="B34" s="331">
        <v>2.4</v>
      </c>
      <c r="C34" s="227" t="s">
        <v>176</v>
      </c>
      <c r="D34" s="208" t="s">
        <v>36</v>
      </c>
      <c r="E34" s="247">
        <v>0.94499999999999995</v>
      </c>
      <c r="F34" s="446"/>
      <c r="G34" s="416">
        <f t="shared" si="1"/>
        <v>0</v>
      </c>
    </row>
    <row r="35" spans="1:36" ht="57.75" customHeight="1" x14ac:dyDescent="0.3">
      <c r="A35" s="352">
        <v>9</v>
      </c>
      <c r="B35" s="328" t="s">
        <v>177</v>
      </c>
      <c r="C35" s="228" t="s">
        <v>341</v>
      </c>
      <c r="D35" s="208" t="s">
        <v>38</v>
      </c>
      <c r="E35" s="247">
        <v>114</v>
      </c>
      <c r="F35" s="446"/>
      <c r="G35" s="416">
        <f t="shared" si="1"/>
        <v>0</v>
      </c>
    </row>
    <row r="36" spans="1:36" ht="26.25" customHeight="1" x14ac:dyDescent="0.3">
      <c r="A36" s="354">
        <v>10</v>
      </c>
      <c r="B36" s="327" t="s">
        <v>179</v>
      </c>
      <c r="C36" s="228" t="s">
        <v>314</v>
      </c>
      <c r="D36" s="208" t="s">
        <v>38</v>
      </c>
      <c r="E36" s="247">
        <v>12.5</v>
      </c>
      <c r="F36" s="446"/>
      <c r="G36" s="416">
        <f t="shared" si="1"/>
        <v>0</v>
      </c>
    </row>
    <row r="37" spans="1:36" x14ac:dyDescent="0.3">
      <c r="A37" s="209">
        <v>12</v>
      </c>
      <c r="B37" s="331">
        <v>2.7</v>
      </c>
      <c r="C37" s="229" t="s">
        <v>181</v>
      </c>
      <c r="D37" s="210" t="s">
        <v>40</v>
      </c>
      <c r="E37" s="248">
        <v>2</v>
      </c>
      <c r="F37" s="447"/>
      <c r="G37" s="417">
        <f t="shared" si="1"/>
        <v>0</v>
      </c>
    </row>
    <row r="38" spans="1:36" x14ac:dyDescent="0.3">
      <c r="A38" s="238">
        <v>13</v>
      </c>
      <c r="B38" s="332">
        <v>2.7</v>
      </c>
      <c r="C38" s="229" t="s">
        <v>182</v>
      </c>
      <c r="D38" s="239" t="s">
        <v>40</v>
      </c>
      <c r="E38" s="249">
        <v>1</v>
      </c>
      <c r="F38" s="448"/>
      <c r="G38" s="417">
        <f t="shared" si="1"/>
        <v>0</v>
      </c>
    </row>
    <row r="39" spans="1:36" s="197" customFormat="1" ht="36" x14ac:dyDescent="0.3">
      <c r="A39" s="352">
        <v>14</v>
      </c>
      <c r="B39" s="328" t="s">
        <v>189</v>
      </c>
      <c r="C39" s="230" t="s">
        <v>190</v>
      </c>
      <c r="D39" s="206" t="s">
        <v>40</v>
      </c>
      <c r="E39" s="245">
        <v>3</v>
      </c>
      <c r="F39" s="444"/>
      <c r="G39" s="412">
        <f>E39*F39</f>
        <v>0</v>
      </c>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row>
    <row r="40" spans="1:36" customFormat="1" ht="18.75" thickBot="1" x14ac:dyDescent="0.35">
      <c r="A40" s="352">
        <v>15</v>
      </c>
      <c r="B40" s="333" t="s">
        <v>179</v>
      </c>
      <c r="C40" s="240" t="s">
        <v>315</v>
      </c>
      <c r="D40" s="241" t="s">
        <v>37</v>
      </c>
      <c r="E40" s="250">
        <v>13</v>
      </c>
      <c r="F40" s="449"/>
      <c r="G40" s="418">
        <f>E40*F40</f>
        <v>0</v>
      </c>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6.5" thickBot="1" x14ac:dyDescent="0.35">
      <c r="A41" s="519" t="s">
        <v>183</v>
      </c>
      <c r="B41" s="520"/>
      <c r="C41" s="520"/>
      <c r="D41" s="520"/>
      <c r="E41" s="520"/>
      <c r="F41" s="521"/>
      <c r="G41" s="419">
        <f>SUM(G33:G40)</f>
        <v>0</v>
      </c>
    </row>
    <row r="42" spans="1:36" ht="15.95" customHeight="1" thickBot="1" x14ac:dyDescent="0.35">
      <c r="A42" s="497" t="s">
        <v>184</v>
      </c>
      <c r="B42" s="498"/>
      <c r="C42" s="498"/>
      <c r="D42" s="498"/>
      <c r="E42" s="498"/>
      <c r="F42" s="498"/>
      <c r="G42" s="499"/>
    </row>
    <row r="43" spans="1:36" ht="77.25" customHeight="1" x14ac:dyDescent="0.3">
      <c r="A43" s="209">
        <v>16</v>
      </c>
      <c r="B43" s="334">
        <v>3.2</v>
      </c>
      <c r="C43" s="230" t="s">
        <v>185</v>
      </c>
      <c r="D43" s="208" t="s">
        <v>39</v>
      </c>
      <c r="E43" s="251">
        <v>4311</v>
      </c>
      <c r="F43" s="450"/>
      <c r="G43" s="420">
        <f>F43*E43</f>
        <v>0</v>
      </c>
    </row>
    <row r="44" spans="1:36" x14ac:dyDescent="0.3">
      <c r="A44" s="209">
        <v>17</v>
      </c>
      <c r="B44" s="334">
        <v>3.3</v>
      </c>
      <c r="C44" s="231" t="s">
        <v>268</v>
      </c>
      <c r="D44" s="208" t="s">
        <v>38</v>
      </c>
      <c r="E44" s="252">
        <v>747</v>
      </c>
      <c r="F44" s="450"/>
      <c r="G44" s="420">
        <f>F44*E44</f>
        <v>0</v>
      </c>
    </row>
    <row r="45" spans="1:36" x14ac:dyDescent="0.3">
      <c r="A45" s="209">
        <v>18</v>
      </c>
      <c r="B45" s="334">
        <v>3.6</v>
      </c>
      <c r="C45" s="231" t="s">
        <v>187</v>
      </c>
      <c r="D45" s="208" t="s">
        <v>38</v>
      </c>
      <c r="E45" s="252">
        <v>5760</v>
      </c>
      <c r="F45" s="450"/>
      <c r="G45" s="420">
        <f>F45*E45</f>
        <v>0</v>
      </c>
    </row>
    <row r="46" spans="1:36" ht="90.75" customHeight="1" x14ac:dyDescent="0.3">
      <c r="A46" s="209">
        <v>19</v>
      </c>
      <c r="B46" s="334">
        <v>3.4</v>
      </c>
      <c r="C46" s="227" t="s">
        <v>188</v>
      </c>
      <c r="D46" s="208" t="s">
        <v>39</v>
      </c>
      <c r="E46" s="252">
        <v>417</v>
      </c>
      <c r="F46" s="450"/>
      <c r="G46" s="420">
        <f>E46*F46</f>
        <v>0</v>
      </c>
      <c r="I46" s="198"/>
    </row>
    <row r="47" spans="1:36" s="197" customFormat="1" ht="77.25" customHeight="1" x14ac:dyDescent="0.3">
      <c r="A47" s="209">
        <v>20</v>
      </c>
      <c r="B47" s="335">
        <v>8.5</v>
      </c>
      <c r="C47" s="227" t="s">
        <v>327</v>
      </c>
      <c r="D47" s="208" t="s">
        <v>38</v>
      </c>
      <c r="E47" s="253">
        <v>250</v>
      </c>
      <c r="F47" s="450"/>
      <c r="G47" s="420">
        <f>E47*F47</f>
        <v>0</v>
      </c>
    </row>
    <row r="48" spans="1:36" s="197" customFormat="1" ht="39" customHeight="1" x14ac:dyDescent="0.3">
      <c r="A48" s="209">
        <v>21</v>
      </c>
      <c r="B48" s="328" t="s">
        <v>191</v>
      </c>
      <c r="C48" s="230" t="s">
        <v>270</v>
      </c>
      <c r="D48" s="208" t="s">
        <v>38</v>
      </c>
      <c r="E48" s="253">
        <v>450</v>
      </c>
      <c r="F48" s="450"/>
      <c r="G48" s="420">
        <f>E48*F48</f>
        <v>0</v>
      </c>
    </row>
    <row r="49" spans="1:7" ht="16.5" thickBot="1" x14ac:dyDescent="0.35">
      <c r="A49" s="500" t="s">
        <v>192</v>
      </c>
      <c r="B49" s="501"/>
      <c r="C49" s="501"/>
      <c r="D49" s="501"/>
      <c r="E49" s="501"/>
      <c r="F49" s="501"/>
      <c r="G49" s="421">
        <f>SUM(G43:G48)</f>
        <v>0</v>
      </c>
    </row>
    <row r="50" spans="1:7" ht="15.95" customHeight="1" thickBot="1" x14ac:dyDescent="0.35">
      <c r="A50" s="490" t="s">
        <v>193</v>
      </c>
      <c r="B50" s="490"/>
      <c r="C50" s="490"/>
      <c r="D50" s="490"/>
      <c r="E50" s="490"/>
      <c r="F50" s="490"/>
      <c r="G50" s="490"/>
    </row>
    <row r="51" spans="1:7" ht="69.75" customHeight="1" x14ac:dyDescent="0.3">
      <c r="A51" s="212">
        <v>22</v>
      </c>
      <c r="B51" s="326" t="s">
        <v>67</v>
      </c>
      <c r="C51" s="232" t="s">
        <v>271</v>
      </c>
      <c r="D51" s="208" t="s">
        <v>39</v>
      </c>
      <c r="E51" s="252">
        <v>1537</v>
      </c>
      <c r="F51" s="446"/>
      <c r="G51" s="422">
        <f>E51*F51</f>
        <v>0</v>
      </c>
    </row>
    <row r="52" spans="1:7" ht="36" x14ac:dyDescent="0.3">
      <c r="A52" s="209">
        <v>23</v>
      </c>
      <c r="B52" s="336">
        <v>4.2</v>
      </c>
      <c r="C52" s="233" t="s">
        <v>269</v>
      </c>
      <c r="D52" s="208" t="s">
        <v>38</v>
      </c>
      <c r="E52" s="248">
        <v>3413</v>
      </c>
      <c r="F52" s="450"/>
      <c r="G52" s="416">
        <f>E52*F52</f>
        <v>0</v>
      </c>
    </row>
    <row r="53" spans="1:7" ht="36.75" customHeight="1" x14ac:dyDescent="0.3">
      <c r="A53" s="212">
        <v>24</v>
      </c>
      <c r="B53" s="336">
        <v>4.62</v>
      </c>
      <c r="C53" s="227" t="s">
        <v>278</v>
      </c>
      <c r="D53" s="208" t="s">
        <v>38</v>
      </c>
      <c r="E53" s="254">
        <v>3413</v>
      </c>
      <c r="F53" s="451"/>
      <c r="G53" s="420">
        <f>E53*F53</f>
        <v>0</v>
      </c>
    </row>
    <row r="54" spans="1:7" ht="35.25" customHeight="1" x14ac:dyDescent="0.3">
      <c r="A54" s="209">
        <v>25</v>
      </c>
      <c r="B54" s="336">
        <v>4.43</v>
      </c>
      <c r="C54" s="227" t="s">
        <v>78</v>
      </c>
      <c r="D54" s="208" t="s">
        <v>37</v>
      </c>
      <c r="E54" s="254">
        <v>12.5</v>
      </c>
      <c r="F54" s="451"/>
      <c r="G54" s="420">
        <f>E54*F54</f>
        <v>0</v>
      </c>
    </row>
    <row r="55" spans="1:7" ht="56.25" customHeight="1" x14ac:dyDescent="0.3">
      <c r="A55" s="212">
        <v>26</v>
      </c>
      <c r="B55" s="328" t="s">
        <v>69</v>
      </c>
      <c r="C55" s="233" t="s">
        <v>195</v>
      </c>
      <c r="D55" s="208" t="s">
        <v>37</v>
      </c>
      <c r="E55" s="254">
        <v>1300</v>
      </c>
      <c r="F55" s="451"/>
      <c r="G55" s="420">
        <f>E55*F55</f>
        <v>0</v>
      </c>
    </row>
    <row r="56" spans="1:7" ht="16.5" thickBot="1" x14ac:dyDescent="0.35">
      <c r="A56" s="504" t="s">
        <v>196</v>
      </c>
      <c r="B56" s="505"/>
      <c r="C56" s="505"/>
      <c r="D56" s="505"/>
      <c r="E56" s="505"/>
      <c r="F56" s="505"/>
      <c r="G56" s="423">
        <f>SUM(G51:G55)</f>
        <v>0</v>
      </c>
    </row>
    <row r="57" spans="1:7" ht="15.95" customHeight="1" thickBot="1" x14ac:dyDescent="0.35">
      <c r="A57" s="497" t="s">
        <v>197</v>
      </c>
      <c r="B57" s="498"/>
      <c r="C57" s="498"/>
      <c r="D57" s="498"/>
      <c r="E57" s="498"/>
      <c r="F57" s="498"/>
      <c r="G57" s="499"/>
    </row>
    <row r="58" spans="1:7" ht="72.75" customHeight="1" x14ac:dyDescent="0.3">
      <c r="A58" s="211">
        <v>27</v>
      </c>
      <c r="B58" s="336"/>
      <c r="C58" s="234" t="s">
        <v>266</v>
      </c>
      <c r="D58" s="208" t="s">
        <v>39</v>
      </c>
      <c r="E58" s="248">
        <v>225</v>
      </c>
      <c r="F58" s="450"/>
      <c r="G58" s="416">
        <f>F58*E58</f>
        <v>0</v>
      </c>
    </row>
    <row r="59" spans="1:7" ht="78.75" customHeight="1" x14ac:dyDescent="0.3">
      <c r="A59" s="211">
        <v>28</v>
      </c>
      <c r="B59" s="336"/>
      <c r="C59" s="234" t="s">
        <v>247</v>
      </c>
      <c r="D59" s="208" t="s">
        <v>37</v>
      </c>
      <c r="E59" s="251">
        <v>560</v>
      </c>
      <c r="F59" s="450"/>
      <c r="G59" s="416">
        <f>F59*E59</f>
        <v>0</v>
      </c>
    </row>
    <row r="60" spans="1:7" ht="54" x14ac:dyDescent="0.3">
      <c r="A60" s="211">
        <v>29</v>
      </c>
      <c r="B60" s="336"/>
      <c r="C60" s="234" t="s">
        <v>198</v>
      </c>
      <c r="D60" s="208" t="s">
        <v>37</v>
      </c>
      <c r="E60" s="248">
        <v>30</v>
      </c>
      <c r="F60" s="447"/>
      <c r="G60" s="416">
        <f>F60*E60</f>
        <v>0</v>
      </c>
    </row>
    <row r="61" spans="1:7" ht="55.5" customHeight="1" x14ac:dyDescent="0.3">
      <c r="A61" s="211">
        <v>30</v>
      </c>
      <c r="B61" s="336"/>
      <c r="C61" s="234" t="s">
        <v>199</v>
      </c>
      <c r="D61" s="210" t="s">
        <v>40</v>
      </c>
      <c r="E61" s="248">
        <v>4</v>
      </c>
      <c r="F61" s="447"/>
      <c r="G61" s="416">
        <f>F61*E61</f>
        <v>0</v>
      </c>
    </row>
    <row r="62" spans="1:7" ht="16.5" thickBot="1" x14ac:dyDescent="0.35">
      <c r="A62" s="491" t="s">
        <v>200</v>
      </c>
      <c r="B62" s="492"/>
      <c r="C62" s="492"/>
      <c r="D62" s="492"/>
      <c r="E62" s="492"/>
      <c r="F62" s="493"/>
      <c r="G62" s="423">
        <f>SUM(G58:G61)</f>
        <v>0</v>
      </c>
    </row>
    <row r="63" spans="1:7" ht="15.95" customHeight="1" thickBot="1" x14ac:dyDescent="0.35">
      <c r="A63" s="490" t="s">
        <v>248</v>
      </c>
      <c r="B63" s="490"/>
      <c r="C63" s="490"/>
      <c r="D63" s="490"/>
      <c r="E63" s="490"/>
      <c r="F63" s="490"/>
      <c r="G63" s="490"/>
    </row>
    <row r="64" spans="1:7" ht="16.5" thickBot="1" x14ac:dyDescent="0.35">
      <c r="A64" s="514" t="s">
        <v>201</v>
      </c>
      <c r="B64" s="515"/>
      <c r="C64" s="515"/>
      <c r="D64" s="515"/>
      <c r="E64" s="515"/>
      <c r="F64" s="515"/>
      <c r="G64" s="516"/>
    </row>
    <row r="65" spans="1:7" ht="72" x14ac:dyDescent="0.3">
      <c r="A65" s="211">
        <v>31</v>
      </c>
      <c r="B65" s="336">
        <v>3.2</v>
      </c>
      <c r="C65" s="234" t="s">
        <v>272</v>
      </c>
      <c r="D65" s="208" t="s">
        <v>39</v>
      </c>
      <c r="E65" s="248">
        <v>65</v>
      </c>
      <c r="F65" s="450"/>
      <c r="G65" s="416">
        <f>F65*E65</f>
        <v>0</v>
      </c>
    </row>
    <row r="66" spans="1:7" ht="54" x14ac:dyDescent="0.3">
      <c r="A66" s="211">
        <v>32</v>
      </c>
      <c r="B66" s="336">
        <v>3.2</v>
      </c>
      <c r="C66" s="234" t="s">
        <v>202</v>
      </c>
      <c r="D66" s="208" t="s">
        <v>39</v>
      </c>
      <c r="E66" s="251">
        <v>2</v>
      </c>
      <c r="F66" s="450"/>
      <c r="G66" s="416">
        <f>F66*E66</f>
        <v>0</v>
      </c>
    </row>
    <row r="67" spans="1:7" ht="54" x14ac:dyDescent="0.3">
      <c r="A67" s="211">
        <v>33</v>
      </c>
      <c r="B67" s="336">
        <v>3.4</v>
      </c>
      <c r="C67" s="234" t="s">
        <v>203</v>
      </c>
      <c r="D67" s="208" t="s">
        <v>39</v>
      </c>
      <c r="E67" s="248">
        <v>41</v>
      </c>
      <c r="F67" s="447"/>
      <c r="G67" s="416">
        <f>F67*E67</f>
        <v>0</v>
      </c>
    </row>
    <row r="68" spans="1:7" ht="16.5" thickBot="1" x14ac:dyDescent="0.35">
      <c r="A68" s="491" t="s">
        <v>204</v>
      </c>
      <c r="B68" s="492"/>
      <c r="C68" s="492"/>
      <c r="D68" s="492"/>
      <c r="E68" s="492"/>
      <c r="F68" s="493"/>
      <c r="G68" s="423">
        <f>SUM(G65:G67)</f>
        <v>0</v>
      </c>
    </row>
    <row r="69" spans="1:7" ht="15.75" customHeight="1" thickBot="1" x14ac:dyDescent="0.35">
      <c r="A69" s="514" t="s">
        <v>205</v>
      </c>
      <c r="B69" s="515"/>
      <c r="C69" s="515"/>
      <c r="D69" s="515"/>
      <c r="E69" s="515"/>
      <c r="F69" s="515"/>
      <c r="G69" s="516"/>
    </row>
    <row r="70" spans="1:7" ht="36" x14ac:dyDescent="0.3">
      <c r="A70" s="211">
        <v>34</v>
      </c>
      <c r="B70" s="336">
        <v>5</v>
      </c>
      <c r="C70" s="234" t="s">
        <v>206</v>
      </c>
      <c r="D70" s="208" t="s">
        <v>39</v>
      </c>
      <c r="E70" s="248">
        <v>0.74</v>
      </c>
      <c r="F70" s="450"/>
      <c r="G70" s="416">
        <f t="shared" ref="G70:G76" si="2">F70*E70</f>
        <v>0</v>
      </c>
    </row>
    <row r="71" spans="1:7" ht="36.75" x14ac:dyDescent="0.3">
      <c r="A71" s="211">
        <v>35</v>
      </c>
      <c r="B71" s="336">
        <v>5</v>
      </c>
      <c r="C71" s="234" t="s">
        <v>273</v>
      </c>
      <c r="D71" s="208" t="s">
        <v>39</v>
      </c>
      <c r="E71" s="248">
        <v>3.59</v>
      </c>
      <c r="F71" s="450"/>
      <c r="G71" s="416">
        <f t="shared" si="2"/>
        <v>0</v>
      </c>
    </row>
    <row r="72" spans="1:7" ht="36" x14ac:dyDescent="0.3">
      <c r="A72" s="211">
        <v>36</v>
      </c>
      <c r="B72" s="336">
        <v>5</v>
      </c>
      <c r="C72" s="234" t="s">
        <v>274</v>
      </c>
      <c r="D72" s="208" t="s">
        <v>39</v>
      </c>
      <c r="E72" s="248">
        <v>4.6900000000000004</v>
      </c>
      <c r="F72" s="450"/>
      <c r="G72" s="416">
        <f t="shared" si="2"/>
        <v>0</v>
      </c>
    </row>
    <row r="73" spans="1:7" ht="36" x14ac:dyDescent="0.3">
      <c r="A73" s="211">
        <v>37</v>
      </c>
      <c r="B73" s="336">
        <v>5</v>
      </c>
      <c r="C73" s="234" t="s">
        <v>207</v>
      </c>
      <c r="D73" s="208" t="s">
        <v>39</v>
      </c>
      <c r="E73" s="248">
        <v>0.14000000000000001</v>
      </c>
      <c r="F73" s="450"/>
      <c r="G73" s="416">
        <f t="shared" si="2"/>
        <v>0</v>
      </c>
    </row>
    <row r="74" spans="1:7" ht="36" x14ac:dyDescent="0.3">
      <c r="A74" s="211">
        <v>38</v>
      </c>
      <c r="B74" s="336">
        <v>5</v>
      </c>
      <c r="C74" s="234" t="s">
        <v>208</v>
      </c>
      <c r="D74" s="208" t="s">
        <v>39</v>
      </c>
      <c r="E74" s="248">
        <v>0.17</v>
      </c>
      <c r="F74" s="450"/>
      <c r="G74" s="416">
        <f t="shared" si="2"/>
        <v>0</v>
      </c>
    </row>
    <row r="75" spans="1:7" x14ac:dyDescent="0.3">
      <c r="A75" s="211">
        <v>39</v>
      </c>
      <c r="B75" s="336">
        <v>5</v>
      </c>
      <c r="C75" s="234" t="s">
        <v>209</v>
      </c>
      <c r="D75" s="208" t="s">
        <v>39</v>
      </c>
      <c r="E75" s="248">
        <v>2.15</v>
      </c>
      <c r="F75" s="450"/>
      <c r="G75" s="416">
        <f t="shared" si="2"/>
        <v>0</v>
      </c>
    </row>
    <row r="76" spans="1:7" x14ac:dyDescent="0.3">
      <c r="A76" s="211">
        <v>40</v>
      </c>
      <c r="B76" s="336">
        <v>5</v>
      </c>
      <c r="C76" s="234" t="s">
        <v>210</v>
      </c>
      <c r="D76" s="208" t="s">
        <v>39</v>
      </c>
      <c r="E76" s="248">
        <v>9.56</v>
      </c>
      <c r="F76" s="450"/>
      <c r="G76" s="416">
        <f t="shared" si="2"/>
        <v>0</v>
      </c>
    </row>
    <row r="77" spans="1:7" ht="15.75" customHeight="1" thickBot="1" x14ac:dyDescent="0.35">
      <c r="A77" s="491" t="s">
        <v>211</v>
      </c>
      <c r="B77" s="492"/>
      <c r="C77" s="492"/>
      <c r="D77" s="492"/>
      <c r="E77" s="492"/>
      <c r="F77" s="493"/>
      <c r="G77" s="423">
        <f>SUM(G70:G76)</f>
        <v>0</v>
      </c>
    </row>
    <row r="78" spans="1:7" ht="15.75" customHeight="1" thickBot="1" x14ac:dyDescent="0.35">
      <c r="A78" s="514" t="s">
        <v>212</v>
      </c>
      <c r="B78" s="515"/>
      <c r="C78" s="515"/>
      <c r="D78" s="515"/>
      <c r="E78" s="515"/>
      <c r="F78" s="515"/>
      <c r="G78" s="516"/>
    </row>
    <row r="79" spans="1:7" ht="54" x14ac:dyDescent="0.3">
      <c r="A79" s="211">
        <v>41</v>
      </c>
      <c r="B79" s="336">
        <v>6</v>
      </c>
      <c r="C79" s="235" t="s">
        <v>249</v>
      </c>
      <c r="D79" s="208" t="s">
        <v>38</v>
      </c>
      <c r="E79" s="248">
        <v>56</v>
      </c>
      <c r="F79" s="450"/>
      <c r="G79" s="416">
        <f>F79*E79</f>
        <v>0</v>
      </c>
    </row>
    <row r="80" spans="1:7" ht="54" x14ac:dyDescent="0.3">
      <c r="A80" s="211">
        <v>42</v>
      </c>
      <c r="B80" s="336">
        <v>6</v>
      </c>
      <c r="C80" s="234" t="s">
        <v>316</v>
      </c>
      <c r="D80" s="210" t="s">
        <v>98</v>
      </c>
      <c r="E80" s="248">
        <v>132</v>
      </c>
      <c r="F80" s="450"/>
      <c r="G80" s="416">
        <f>F80*E80</f>
        <v>0</v>
      </c>
    </row>
    <row r="81" spans="1:7" ht="51" customHeight="1" x14ac:dyDescent="0.3">
      <c r="A81" s="211">
        <v>43</v>
      </c>
      <c r="B81" s="336">
        <v>6</v>
      </c>
      <c r="C81" s="234" t="s">
        <v>253</v>
      </c>
      <c r="D81" s="210" t="s">
        <v>98</v>
      </c>
      <c r="E81" s="248">
        <v>284</v>
      </c>
      <c r="F81" s="450"/>
      <c r="G81" s="416">
        <f>F81*E81</f>
        <v>0</v>
      </c>
    </row>
    <row r="82" spans="1:7" ht="36" x14ac:dyDescent="0.3">
      <c r="A82" s="211">
        <v>44</v>
      </c>
      <c r="B82" s="336">
        <v>6</v>
      </c>
      <c r="C82" s="236" t="s">
        <v>254</v>
      </c>
      <c r="D82" s="210" t="s">
        <v>98</v>
      </c>
      <c r="E82" s="248">
        <v>6</v>
      </c>
      <c r="F82" s="450"/>
      <c r="G82" s="416">
        <f>F82*E82</f>
        <v>0</v>
      </c>
    </row>
    <row r="83" spans="1:7" ht="15.75" customHeight="1" thickBot="1" x14ac:dyDescent="0.35">
      <c r="A83" s="491" t="s">
        <v>213</v>
      </c>
      <c r="B83" s="492"/>
      <c r="C83" s="492"/>
      <c r="D83" s="492"/>
      <c r="E83" s="492"/>
      <c r="F83" s="493"/>
      <c r="G83" s="423">
        <f>SUM(G79:G82)</f>
        <v>0</v>
      </c>
    </row>
    <row r="84" spans="1:7" ht="15.75" customHeight="1" thickBot="1" x14ac:dyDescent="0.35">
      <c r="A84" s="514" t="s">
        <v>214</v>
      </c>
      <c r="B84" s="515"/>
      <c r="C84" s="515"/>
      <c r="D84" s="515"/>
      <c r="E84" s="515"/>
      <c r="F84" s="515"/>
      <c r="G84" s="516"/>
    </row>
    <row r="85" spans="1:7" ht="36" x14ac:dyDescent="0.3">
      <c r="A85" s="211">
        <v>45</v>
      </c>
      <c r="B85" s="336"/>
      <c r="C85" s="234" t="s">
        <v>252</v>
      </c>
      <c r="D85" s="208" t="s">
        <v>37</v>
      </c>
      <c r="E85" s="248">
        <v>5.34</v>
      </c>
      <c r="F85" s="450"/>
      <c r="G85" s="416">
        <f>F85*E85</f>
        <v>0</v>
      </c>
    </row>
    <row r="86" spans="1:7" ht="15.75" customHeight="1" thickBot="1" x14ac:dyDescent="0.35">
      <c r="A86" s="491" t="s">
        <v>215</v>
      </c>
      <c r="B86" s="492"/>
      <c r="C86" s="492"/>
      <c r="D86" s="492"/>
      <c r="E86" s="492"/>
      <c r="F86" s="493"/>
      <c r="G86" s="423">
        <f>SUM(G85:G85)</f>
        <v>0</v>
      </c>
    </row>
    <row r="87" spans="1:7" ht="15.75" customHeight="1" thickBot="1" x14ac:dyDescent="0.35">
      <c r="A87" s="491" t="s">
        <v>216</v>
      </c>
      <c r="B87" s="492"/>
      <c r="C87" s="492"/>
      <c r="D87" s="492"/>
      <c r="E87" s="492"/>
      <c r="F87" s="493"/>
      <c r="G87" s="423">
        <f>G68+G77+G83+G86</f>
        <v>0</v>
      </c>
    </row>
    <row r="88" spans="1:7" ht="18.75" thickBot="1" x14ac:dyDescent="0.4"/>
    <row r="89" spans="1:7" ht="15.75" customHeight="1" thickBot="1" x14ac:dyDescent="0.35">
      <c r="A89" s="484" t="s">
        <v>217</v>
      </c>
      <c r="B89" s="485"/>
      <c r="C89" s="485"/>
      <c r="D89" s="485"/>
      <c r="E89" s="485"/>
      <c r="F89" s="485"/>
      <c r="G89" s="486"/>
    </row>
    <row r="90" spans="1:7" ht="15.75" customHeight="1" x14ac:dyDescent="0.3">
      <c r="A90" s="517" t="s">
        <v>30</v>
      </c>
      <c r="B90" s="518"/>
      <c r="C90" s="518"/>
      <c r="D90" s="518"/>
      <c r="E90" s="518"/>
      <c r="F90" s="518"/>
      <c r="G90" s="425">
        <f>G31</f>
        <v>0</v>
      </c>
    </row>
    <row r="91" spans="1:7" ht="15.75" customHeight="1" x14ac:dyDescent="0.3">
      <c r="A91" s="472" t="s">
        <v>35</v>
      </c>
      <c r="B91" s="473"/>
      <c r="C91" s="473"/>
      <c r="D91" s="473"/>
      <c r="E91" s="473"/>
      <c r="F91" s="473"/>
      <c r="G91" s="426">
        <f>G41</f>
        <v>0</v>
      </c>
    </row>
    <row r="92" spans="1:7" ht="15.75" customHeight="1" x14ac:dyDescent="0.3">
      <c r="A92" s="472" t="s">
        <v>42</v>
      </c>
      <c r="B92" s="473"/>
      <c r="C92" s="473"/>
      <c r="D92" s="473"/>
      <c r="E92" s="473"/>
      <c r="F92" s="473"/>
      <c r="G92" s="426">
        <f>G49</f>
        <v>0</v>
      </c>
    </row>
    <row r="93" spans="1:7" ht="15.75" customHeight="1" x14ac:dyDescent="0.3">
      <c r="A93" s="472" t="s">
        <v>219</v>
      </c>
      <c r="B93" s="473"/>
      <c r="C93" s="473"/>
      <c r="D93" s="473"/>
      <c r="E93" s="473"/>
      <c r="F93" s="473"/>
      <c r="G93" s="426">
        <f>G56</f>
        <v>0</v>
      </c>
    </row>
    <row r="94" spans="1:7" ht="15.75" customHeight="1" x14ac:dyDescent="0.3">
      <c r="A94" s="472" t="s">
        <v>220</v>
      </c>
      <c r="B94" s="473"/>
      <c r="C94" s="473"/>
      <c r="D94" s="473"/>
      <c r="E94" s="473"/>
      <c r="F94" s="473"/>
      <c r="G94" s="427">
        <f>G62</f>
        <v>0</v>
      </c>
    </row>
    <row r="95" spans="1:7" ht="15.75" customHeight="1" x14ac:dyDescent="0.3">
      <c r="A95" s="472" t="s">
        <v>221</v>
      </c>
      <c r="B95" s="473"/>
      <c r="C95" s="473"/>
      <c r="D95" s="473"/>
      <c r="E95" s="473"/>
      <c r="F95" s="473"/>
      <c r="G95" s="427">
        <f>G87</f>
        <v>0</v>
      </c>
    </row>
    <row r="96" spans="1:7" ht="15.75" customHeight="1" thickBot="1" x14ac:dyDescent="0.35">
      <c r="A96" s="469" t="s">
        <v>222</v>
      </c>
      <c r="B96" s="470"/>
      <c r="C96" s="470"/>
      <c r="D96" s="470"/>
      <c r="E96" s="470"/>
      <c r="F96" s="471"/>
      <c r="G96" s="428">
        <f>SUM(G90:G95)</f>
        <v>0</v>
      </c>
    </row>
    <row r="97" spans="1:7" ht="16.5" thickBot="1" x14ac:dyDescent="0.35">
      <c r="A97" s="506"/>
      <c r="B97" s="507"/>
      <c r="C97" s="507"/>
      <c r="D97" s="507"/>
      <c r="E97" s="507"/>
      <c r="F97" s="507"/>
      <c r="G97" s="508"/>
    </row>
    <row r="98" spans="1:7" ht="34.5" customHeight="1" thickBot="1" x14ac:dyDescent="0.3">
      <c r="A98" s="509" t="s">
        <v>251</v>
      </c>
      <c r="B98" s="510"/>
      <c r="C98" s="510"/>
      <c r="D98" s="510"/>
      <c r="E98" s="510"/>
      <c r="F98" s="510"/>
      <c r="G98" s="511"/>
    </row>
    <row r="99" spans="1:7" ht="15" customHeight="1" thickBot="1" x14ac:dyDescent="0.35">
      <c r="A99" s="349" t="s">
        <v>153</v>
      </c>
      <c r="B99" s="324" t="s">
        <v>154</v>
      </c>
      <c r="C99" s="265" t="s">
        <v>25</v>
      </c>
      <c r="D99" s="204" t="s">
        <v>155</v>
      </c>
      <c r="E99" s="242" t="s">
        <v>156</v>
      </c>
      <c r="F99" s="441" t="s">
        <v>157</v>
      </c>
      <c r="G99" s="413" t="s">
        <v>158</v>
      </c>
    </row>
    <row r="100" spans="1:7" ht="15" customHeight="1" thickBot="1" x14ac:dyDescent="0.35">
      <c r="A100" s="350" t="s">
        <v>159</v>
      </c>
      <c r="B100" s="325" t="s">
        <v>160</v>
      </c>
      <c r="C100" s="223" t="s">
        <v>161</v>
      </c>
      <c r="D100" s="205" t="s">
        <v>162</v>
      </c>
      <c r="E100" s="243" t="s">
        <v>163</v>
      </c>
      <c r="F100" s="442" t="s">
        <v>164</v>
      </c>
      <c r="G100" s="414" t="s">
        <v>165</v>
      </c>
    </row>
    <row r="101" spans="1:7" ht="15" customHeight="1" thickBot="1" x14ac:dyDescent="0.35">
      <c r="A101" s="498" t="s">
        <v>174</v>
      </c>
      <c r="B101" s="498"/>
      <c r="C101" s="498"/>
      <c r="D101" s="498"/>
      <c r="E101" s="498"/>
      <c r="F101" s="498"/>
      <c r="G101" s="498"/>
    </row>
    <row r="102" spans="1:7" ht="15" customHeight="1" x14ac:dyDescent="0.3">
      <c r="A102" s="207">
        <v>1</v>
      </c>
      <c r="B102" s="330">
        <v>2.2000000000000002</v>
      </c>
      <c r="C102" s="226" t="s">
        <v>175</v>
      </c>
      <c r="D102" s="208" t="s">
        <v>36</v>
      </c>
      <c r="E102" s="256">
        <v>0.17199999999999999</v>
      </c>
      <c r="F102" s="446"/>
      <c r="G102" s="416">
        <f>F102*E102</f>
        <v>0</v>
      </c>
    </row>
    <row r="103" spans="1:7" ht="15.6" customHeight="1" x14ac:dyDescent="0.3">
      <c r="A103" s="209">
        <v>2</v>
      </c>
      <c r="B103" s="331">
        <v>2.4</v>
      </c>
      <c r="C103" s="227" t="s">
        <v>176</v>
      </c>
      <c r="D103" s="208" t="s">
        <v>36</v>
      </c>
      <c r="E103" s="256">
        <v>0.17199999999999999</v>
      </c>
      <c r="F103" s="446"/>
      <c r="G103" s="416">
        <f>F103*E103</f>
        <v>0</v>
      </c>
    </row>
    <row r="104" spans="1:7" x14ac:dyDescent="0.3">
      <c r="A104" s="354">
        <v>3</v>
      </c>
      <c r="B104" s="327" t="s">
        <v>179</v>
      </c>
      <c r="C104" s="228" t="s">
        <v>275</v>
      </c>
      <c r="D104" s="208" t="s">
        <v>37</v>
      </c>
      <c r="E104" s="256">
        <v>29</v>
      </c>
      <c r="F104" s="446"/>
      <c r="G104" s="416">
        <f>F104*E104</f>
        <v>0</v>
      </c>
    </row>
    <row r="105" spans="1:7" ht="16.5" thickBot="1" x14ac:dyDescent="0.35">
      <c r="A105" s="491" t="s">
        <v>183</v>
      </c>
      <c r="B105" s="492"/>
      <c r="C105" s="492"/>
      <c r="D105" s="492"/>
      <c r="E105" s="492"/>
      <c r="F105" s="493"/>
      <c r="G105" s="421">
        <f>SUM(G102:G104)</f>
        <v>0</v>
      </c>
    </row>
    <row r="106" spans="1:7" ht="16.5" thickBot="1" x14ac:dyDescent="0.35">
      <c r="A106" s="497" t="s">
        <v>184</v>
      </c>
      <c r="B106" s="498"/>
      <c r="C106" s="498"/>
      <c r="D106" s="498"/>
      <c r="E106" s="498"/>
      <c r="F106" s="498"/>
      <c r="G106" s="499"/>
    </row>
    <row r="107" spans="1:7" ht="72" x14ac:dyDescent="0.3">
      <c r="A107" s="209">
        <v>4</v>
      </c>
      <c r="B107" s="334">
        <v>3.2</v>
      </c>
      <c r="C107" s="230" t="s">
        <v>276</v>
      </c>
      <c r="D107" s="208" t="s">
        <v>39</v>
      </c>
      <c r="E107" s="257">
        <v>1733</v>
      </c>
      <c r="F107" s="450"/>
      <c r="G107" s="420">
        <f>F107*E107</f>
        <v>0</v>
      </c>
    </row>
    <row r="108" spans="1:7" x14ac:dyDescent="0.3">
      <c r="A108" s="209">
        <v>5</v>
      </c>
      <c r="B108" s="334">
        <v>3.6</v>
      </c>
      <c r="C108" s="231" t="s">
        <v>187</v>
      </c>
      <c r="D108" s="208" t="s">
        <v>38</v>
      </c>
      <c r="E108" s="259">
        <v>1082</v>
      </c>
      <c r="F108" s="450"/>
      <c r="G108" s="420">
        <f>F108*E108</f>
        <v>0</v>
      </c>
    </row>
    <row r="109" spans="1:7" ht="90" x14ac:dyDescent="0.3">
      <c r="A109" s="209">
        <v>6</v>
      </c>
      <c r="B109" s="334">
        <v>3.4</v>
      </c>
      <c r="C109" s="227" t="s">
        <v>188</v>
      </c>
      <c r="D109" s="208" t="s">
        <v>39</v>
      </c>
      <c r="E109" s="259">
        <v>14</v>
      </c>
      <c r="F109" s="450"/>
      <c r="G109" s="420">
        <f>E109*F109</f>
        <v>0</v>
      </c>
    </row>
    <row r="110" spans="1:7" ht="90" x14ac:dyDescent="0.3">
      <c r="A110" s="211">
        <v>7</v>
      </c>
      <c r="B110" s="335">
        <v>8.5</v>
      </c>
      <c r="C110" s="396" t="s">
        <v>342</v>
      </c>
      <c r="D110" s="208" t="s">
        <v>38</v>
      </c>
      <c r="E110" s="260">
        <v>100</v>
      </c>
      <c r="F110" s="450"/>
      <c r="G110" s="420">
        <f>E110*F110</f>
        <v>0</v>
      </c>
    </row>
    <row r="111" spans="1:7" ht="36" x14ac:dyDescent="0.3">
      <c r="A111" s="352">
        <v>8</v>
      </c>
      <c r="B111" s="328" t="s">
        <v>191</v>
      </c>
      <c r="C111" s="230" t="s">
        <v>280</v>
      </c>
      <c r="D111" s="208" t="s">
        <v>38</v>
      </c>
      <c r="E111" s="260">
        <v>6</v>
      </c>
      <c r="F111" s="450"/>
      <c r="G111" s="420">
        <f>E111*F111</f>
        <v>0</v>
      </c>
    </row>
    <row r="112" spans="1:7" ht="16.5" thickBot="1" x14ac:dyDescent="0.35">
      <c r="A112" s="500" t="s">
        <v>192</v>
      </c>
      <c r="B112" s="501"/>
      <c r="C112" s="501"/>
      <c r="D112" s="501"/>
      <c r="E112" s="501"/>
      <c r="F112" s="501"/>
      <c r="G112" s="421">
        <f>SUM(G107:G111)</f>
        <v>0</v>
      </c>
    </row>
    <row r="113" spans="1:7" ht="16.5" thickBot="1" x14ac:dyDescent="0.35">
      <c r="A113" s="497" t="s">
        <v>193</v>
      </c>
      <c r="B113" s="498"/>
      <c r="C113" s="498"/>
      <c r="D113" s="498"/>
      <c r="E113" s="498"/>
      <c r="F113" s="498"/>
      <c r="G113" s="499"/>
    </row>
    <row r="114" spans="1:7" ht="72" x14ac:dyDescent="0.3">
      <c r="A114" s="212">
        <v>9</v>
      </c>
      <c r="B114" s="326" t="s">
        <v>67</v>
      </c>
      <c r="C114" s="232" t="s">
        <v>271</v>
      </c>
      <c r="D114" s="208" t="s">
        <v>39</v>
      </c>
      <c r="E114" s="259">
        <v>342</v>
      </c>
      <c r="F114" s="446"/>
      <c r="G114" s="422">
        <f>E114*F114</f>
        <v>0</v>
      </c>
    </row>
    <row r="115" spans="1:7" ht="36" x14ac:dyDescent="0.3">
      <c r="A115" s="209">
        <v>10</v>
      </c>
      <c r="B115" s="336">
        <v>4.2</v>
      </c>
      <c r="C115" s="233" t="s">
        <v>279</v>
      </c>
      <c r="D115" s="208" t="s">
        <v>38</v>
      </c>
      <c r="E115" s="258">
        <v>800</v>
      </c>
      <c r="F115" s="450"/>
      <c r="G115" s="416">
        <f>E115*F115</f>
        <v>0</v>
      </c>
    </row>
    <row r="116" spans="1:7" ht="36" x14ac:dyDescent="0.3">
      <c r="A116" s="212">
        <v>11</v>
      </c>
      <c r="B116" s="336">
        <v>4.62</v>
      </c>
      <c r="C116" s="227" t="s">
        <v>278</v>
      </c>
      <c r="D116" s="208" t="s">
        <v>38</v>
      </c>
      <c r="E116" s="261">
        <v>800</v>
      </c>
      <c r="F116" s="451"/>
      <c r="G116" s="420">
        <f>E116*F116</f>
        <v>0</v>
      </c>
    </row>
    <row r="117" spans="1:7" ht="36" x14ac:dyDescent="0.3">
      <c r="A117" s="209">
        <v>12</v>
      </c>
      <c r="B117" s="336">
        <v>4.43</v>
      </c>
      <c r="C117" s="227" t="s">
        <v>78</v>
      </c>
      <c r="D117" s="208" t="s">
        <v>37</v>
      </c>
      <c r="E117" s="261">
        <v>29</v>
      </c>
      <c r="F117" s="451"/>
      <c r="G117" s="420">
        <f>E117*F117</f>
        <v>0</v>
      </c>
    </row>
    <row r="118" spans="1:7" ht="54" x14ac:dyDescent="0.3">
      <c r="A118" s="212">
        <v>13</v>
      </c>
      <c r="B118" s="328" t="s">
        <v>69</v>
      </c>
      <c r="C118" s="233" t="s">
        <v>281</v>
      </c>
      <c r="D118" s="208" t="s">
        <v>37</v>
      </c>
      <c r="E118" s="261">
        <v>334.2</v>
      </c>
      <c r="F118" s="451"/>
      <c r="G118" s="420">
        <f>E118*F118</f>
        <v>0</v>
      </c>
    </row>
    <row r="119" spans="1:7" ht="16.5" thickBot="1" x14ac:dyDescent="0.35">
      <c r="A119" s="504" t="s">
        <v>196</v>
      </c>
      <c r="B119" s="505"/>
      <c r="C119" s="505"/>
      <c r="D119" s="505"/>
      <c r="E119" s="505"/>
      <c r="F119" s="505"/>
      <c r="G119" s="423">
        <f>SUM(G114:G118)</f>
        <v>0</v>
      </c>
    </row>
    <row r="120" spans="1:7" ht="16.5" thickBot="1" x14ac:dyDescent="0.35">
      <c r="A120" s="497" t="s">
        <v>197</v>
      </c>
      <c r="B120" s="498"/>
      <c r="C120" s="498"/>
      <c r="D120" s="498"/>
      <c r="E120" s="498"/>
      <c r="F120" s="498"/>
      <c r="G120" s="499"/>
    </row>
    <row r="121" spans="1:7" ht="72" x14ac:dyDescent="0.3">
      <c r="A121" s="211">
        <v>14</v>
      </c>
      <c r="B121" s="336"/>
      <c r="C121" s="234" t="s">
        <v>266</v>
      </c>
      <c r="D121" s="208" t="s">
        <v>39</v>
      </c>
      <c r="E121" s="258">
        <v>84</v>
      </c>
      <c r="F121" s="450"/>
      <c r="G121" s="416">
        <f t="shared" ref="G121:G124" si="3">F121*E121</f>
        <v>0</v>
      </c>
    </row>
    <row r="122" spans="1:7" ht="72" x14ac:dyDescent="0.3">
      <c r="A122" s="211">
        <v>15</v>
      </c>
      <c r="B122" s="336"/>
      <c r="C122" s="234" t="s">
        <v>247</v>
      </c>
      <c r="D122" s="208" t="s">
        <v>37</v>
      </c>
      <c r="E122" s="257">
        <v>189</v>
      </c>
      <c r="F122" s="450"/>
      <c r="G122" s="416">
        <f t="shared" si="3"/>
        <v>0</v>
      </c>
    </row>
    <row r="123" spans="1:7" ht="54" x14ac:dyDescent="0.3">
      <c r="A123" s="211">
        <v>16</v>
      </c>
      <c r="B123" s="336"/>
      <c r="C123" s="234" t="s">
        <v>198</v>
      </c>
      <c r="D123" s="208" t="s">
        <v>37</v>
      </c>
      <c r="E123" s="258">
        <v>4</v>
      </c>
      <c r="F123" s="447"/>
      <c r="G123" s="416">
        <f t="shared" si="3"/>
        <v>0</v>
      </c>
    </row>
    <row r="124" spans="1:7" ht="36" x14ac:dyDescent="0.3">
      <c r="A124" s="211">
        <v>17</v>
      </c>
      <c r="B124" s="336"/>
      <c r="C124" s="234" t="s">
        <v>223</v>
      </c>
      <c r="D124" s="208" t="s">
        <v>39</v>
      </c>
      <c r="E124" s="258">
        <v>6</v>
      </c>
      <c r="F124" s="447"/>
      <c r="G124" s="416">
        <f t="shared" si="3"/>
        <v>0</v>
      </c>
    </row>
    <row r="125" spans="1:7" ht="16.5" thickBot="1" x14ac:dyDescent="0.35">
      <c r="A125" s="491" t="s">
        <v>200</v>
      </c>
      <c r="B125" s="492"/>
      <c r="C125" s="492"/>
      <c r="D125" s="492"/>
      <c r="E125" s="492"/>
      <c r="F125" s="493"/>
      <c r="G125" s="423">
        <f>SUM(G121:G124)</f>
        <v>0</v>
      </c>
    </row>
    <row r="126" spans="1:7" ht="18.75" thickBot="1" x14ac:dyDescent="0.4">
      <c r="E126" s="262"/>
    </row>
    <row r="127" spans="1:7" ht="15.75" x14ac:dyDescent="0.3">
      <c r="A127" s="479" t="s">
        <v>224</v>
      </c>
      <c r="B127" s="480"/>
      <c r="C127" s="480"/>
      <c r="D127" s="480"/>
      <c r="E127" s="480"/>
      <c r="F127" s="480"/>
      <c r="G127" s="429" t="s">
        <v>218</v>
      </c>
    </row>
    <row r="128" spans="1:7" ht="15.75" x14ac:dyDescent="0.3">
      <c r="A128" s="472" t="s">
        <v>35</v>
      </c>
      <c r="B128" s="473"/>
      <c r="C128" s="473"/>
      <c r="D128" s="473"/>
      <c r="E128" s="473"/>
      <c r="F128" s="473"/>
      <c r="G128" s="426">
        <f>G105</f>
        <v>0</v>
      </c>
    </row>
    <row r="129" spans="1:7" ht="15.75" x14ac:dyDescent="0.3">
      <c r="A129" s="472" t="s">
        <v>42</v>
      </c>
      <c r="B129" s="473"/>
      <c r="C129" s="473"/>
      <c r="D129" s="473"/>
      <c r="E129" s="473"/>
      <c r="F129" s="473"/>
      <c r="G129" s="426">
        <f>G112</f>
        <v>0</v>
      </c>
    </row>
    <row r="130" spans="1:7" ht="15.75" x14ac:dyDescent="0.3">
      <c r="A130" s="472" t="s">
        <v>219</v>
      </c>
      <c r="B130" s="473"/>
      <c r="C130" s="473"/>
      <c r="D130" s="473"/>
      <c r="E130" s="473"/>
      <c r="F130" s="473"/>
      <c r="G130" s="426">
        <f>G119</f>
        <v>0</v>
      </c>
    </row>
    <row r="131" spans="1:7" ht="15.75" x14ac:dyDescent="0.3">
      <c r="A131" s="472" t="s">
        <v>220</v>
      </c>
      <c r="B131" s="473"/>
      <c r="C131" s="473"/>
      <c r="D131" s="473"/>
      <c r="E131" s="473"/>
      <c r="F131" s="473"/>
      <c r="G131" s="427">
        <f>G125</f>
        <v>0</v>
      </c>
    </row>
    <row r="132" spans="1:7" ht="16.5" thickBot="1" x14ac:dyDescent="0.35">
      <c r="A132" s="461" t="s">
        <v>222</v>
      </c>
      <c r="B132" s="462"/>
      <c r="C132" s="462"/>
      <c r="D132" s="462"/>
      <c r="E132" s="462"/>
      <c r="F132" s="462"/>
      <c r="G132" s="428">
        <f>SUM(G128:G131)</f>
        <v>0</v>
      </c>
    </row>
    <row r="133" spans="1:7" ht="16.5" thickBot="1" x14ac:dyDescent="0.35">
      <c r="A133" s="506"/>
      <c r="B133" s="507"/>
      <c r="C133" s="507"/>
      <c r="D133" s="507"/>
      <c r="E133" s="507"/>
      <c r="F133" s="507"/>
      <c r="G133" s="508"/>
    </row>
    <row r="134" spans="1:7" ht="36" customHeight="1" thickBot="1" x14ac:dyDescent="0.3">
      <c r="A134" s="509" t="s">
        <v>250</v>
      </c>
      <c r="B134" s="510"/>
      <c r="C134" s="510"/>
      <c r="D134" s="510"/>
      <c r="E134" s="510"/>
      <c r="F134" s="510"/>
      <c r="G134" s="511"/>
    </row>
    <row r="135" spans="1:7" ht="30.75" thickBot="1" x14ac:dyDescent="0.35">
      <c r="A135" s="349" t="s">
        <v>153</v>
      </c>
      <c r="B135" s="324" t="s">
        <v>154</v>
      </c>
      <c r="C135" s="222" t="s">
        <v>25</v>
      </c>
      <c r="D135" s="204" t="s">
        <v>155</v>
      </c>
      <c r="E135" s="242" t="s">
        <v>156</v>
      </c>
      <c r="F135" s="441" t="s">
        <v>157</v>
      </c>
      <c r="G135" s="413" t="s">
        <v>158</v>
      </c>
    </row>
    <row r="136" spans="1:7" ht="18.75" thickBot="1" x14ac:dyDescent="0.35">
      <c r="A136" s="350" t="s">
        <v>159</v>
      </c>
      <c r="B136" s="325" t="s">
        <v>160</v>
      </c>
      <c r="C136" s="223" t="s">
        <v>161</v>
      </c>
      <c r="D136" s="205" t="s">
        <v>162</v>
      </c>
      <c r="E136" s="243" t="s">
        <v>163</v>
      </c>
      <c r="F136" s="442" t="s">
        <v>164</v>
      </c>
      <c r="G136" s="414" t="s">
        <v>165</v>
      </c>
    </row>
    <row r="137" spans="1:7" ht="16.5" thickBot="1" x14ac:dyDescent="0.35">
      <c r="A137" s="498" t="s">
        <v>174</v>
      </c>
      <c r="B137" s="498"/>
      <c r="C137" s="498"/>
      <c r="D137" s="498"/>
      <c r="E137" s="498"/>
      <c r="F137" s="498"/>
      <c r="G137" s="498"/>
    </row>
    <row r="138" spans="1:7" x14ac:dyDescent="0.3">
      <c r="A138" s="207">
        <v>1</v>
      </c>
      <c r="B138" s="330">
        <v>2.2000000000000002</v>
      </c>
      <c r="C138" s="226" t="s">
        <v>175</v>
      </c>
      <c r="D138" s="215" t="s">
        <v>36</v>
      </c>
      <c r="E138" s="263">
        <v>0.11</v>
      </c>
      <c r="F138" s="452"/>
      <c r="G138" s="430">
        <f>F138*E138</f>
        <v>0</v>
      </c>
    </row>
    <row r="139" spans="1:7" x14ac:dyDescent="0.3">
      <c r="A139" s="209">
        <v>2</v>
      </c>
      <c r="B139" s="331">
        <v>2.4</v>
      </c>
      <c r="C139" s="227" t="s">
        <v>176</v>
      </c>
      <c r="D139" s="208" t="s">
        <v>36</v>
      </c>
      <c r="E139" s="247">
        <v>0.11</v>
      </c>
      <c r="F139" s="446"/>
      <c r="G139" s="416">
        <f>F139*E139</f>
        <v>0</v>
      </c>
    </row>
    <row r="140" spans="1:7" ht="36" x14ac:dyDescent="0.3">
      <c r="A140" s="352">
        <v>3</v>
      </c>
      <c r="B140" s="328" t="s">
        <v>189</v>
      </c>
      <c r="C140" s="230" t="s">
        <v>190</v>
      </c>
      <c r="D140" s="206" t="s">
        <v>40</v>
      </c>
      <c r="E140" s="245">
        <v>2</v>
      </c>
      <c r="F140" s="444"/>
      <c r="G140" s="412">
        <f>E140*F140</f>
        <v>0</v>
      </c>
    </row>
    <row r="141" spans="1:7" ht="16.5" thickBot="1" x14ac:dyDescent="0.35">
      <c r="A141" s="491" t="s">
        <v>183</v>
      </c>
      <c r="B141" s="492"/>
      <c r="C141" s="492"/>
      <c r="D141" s="492"/>
      <c r="E141" s="492"/>
      <c r="F141" s="493"/>
      <c r="G141" s="421">
        <f>SUM(G138:G140)</f>
        <v>0</v>
      </c>
    </row>
    <row r="142" spans="1:7" ht="16.5" thickBot="1" x14ac:dyDescent="0.35">
      <c r="A142" s="497" t="s">
        <v>184</v>
      </c>
      <c r="B142" s="498"/>
      <c r="C142" s="498"/>
      <c r="D142" s="498"/>
      <c r="E142" s="498"/>
      <c r="F142" s="498"/>
      <c r="G142" s="499"/>
    </row>
    <row r="143" spans="1:7" ht="72" x14ac:dyDescent="0.3">
      <c r="A143" s="209">
        <v>4</v>
      </c>
      <c r="B143" s="334">
        <v>3.2</v>
      </c>
      <c r="C143" s="230" t="s">
        <v>282</v>
      </c>
      <c r="D143" s="208" t="s">
        <v>39</v>
      </c>
      <c r="E143" s="248">
        <v>659</v>
      </c>
      <c r="F143" s="450"/>
      <c r="G143" s="420">
        <f>F143*E143</f>
        <v>0</v>
      </c>
    </row>
    <row r="144" spans="1:7" x14ac:dyDescent="0.3">
      <c r="A144" s="209">
        <v>5</v>
      </c>
      <c r="B144" s="334">
        <v>3.6</v>
      </c>
      <c r="C144" s="231" t="s">
        <v>187</v>
      </c>
      <c r="D144" s="208" t="s">
        <v>38</v>
      </c>
      <c r="E144" s="252">
        <v>550</v>
      </c>
      <c r="F144" s="450"/>
      <c r="G144" s="420">
        <f>F144*E144</f>
        <v>0</v>
      </c>
    </row>
    <row r="145" spans="1:7" ht="90" x14ac:dyDescent="0.3">
      <c r="A145" s="211">
        <v>6</v>
      </c>
      <c r="B145" s="335">
        <v>8.5</v>
      </c>
      <c r="C145" s="396" t="s">
        <v>342</v>
      </c>
      <c r="D145" s="208" t="s">
        <v>38</v>
      </c>
      <c r="E145" s="253">
        <v>60</v>
      </c>
      <c r="F145" s="450"/>
      <c r="G145" s="420">
        <f>E145*F145</f>
        <v>0</v>
      </c>
    </row>
    <row r="146" spans="1:7" ht="16.5" thickBot="1" x14ac:dyDescent="0.35">
      <c r="A146" s="500" t="s">
        <v>192</v>
      </c>
      <c r="B146" s="501"/>
      <c r="C146" s="501"/>
      <c r="D146" s="501"/>
      <c r="E146" s="501"/>
      <c r="F146" s="501"/>
      <c r="G146" s="421">
        <f>SUM(G143:G145)</f>
        <v>0</v>
      </c>
    </row>
    <row r="147" spans="1:7" ht="16.5" thickBot="1" x14ac:dyDescent="0.35">
      <c r="A147" s="497" t="s">
        <v>193</v>
      </c>
      <c r="B147" s="498"/>
      <c r="C147" s="498"/>
      <c r="D147" s="498"/>
      <c r="E147" s="498"/>
      <c r="F147" s="498"/>
      <c r="G147" s="499"/>
    </row>
    <row r="148" spans="1:7" ht="72" x14ac:dyDescent="0.3">
      <c r="A148" s="207">
        <v>7</v>
      </c>
      <c r="B148" s="326" t="s">
        <v>67</v>
      </c>
      <c r="C148" s="232" t="s">
        <v>287</v>
      </c>
      <c r="D148" s="215" t="s">
        <v>39</v>
      </c>
      <c r="E148" s="264">
        <v>142</v>
      </c>
      <c r="F148" s="452"/>
      <c r="G148" s="430">
        <f>E148*F148</f>
        <v>0</v>
      </c>
    </row>
    <row r="149" spans="1:7" ht="36" x14ac:dyDescent="0.3">
      <c r="A149" s="209">
        <v>8</v>
      </c>
      <c r="B149" s="336">
        <v>4.2</v>
      </c>
      <c r="C149" s="233" t="s">
        <v>279</v>
      </c>
      <c r="D149" s="208" t="s">
        <v>38</v>
      </c>
      <c r="E149" s="248">
        <v>372</v>
      </c>
      <c r="F149" s="450"/>
      <c r="G149" s="416">
        <f>E149*F149</f>
        <v>0</v>
      </c>
    </row>
    <row r="150" spans="1:7" ht="36" x14ac:dyDescent="0.3">
      <c r="A150" s="209">
        <v>9</v>
      </c>
      <c r="B150" s="336">
        <v>4.62</v>
      </c>
      <c r="C150" s="227" t="s">
        <v>278</v>
      </c>
      <c r="D150" s="208" t="s">
        <v>38</v>
      </c>
      <c r="E150" s="254">
        <v>372</v>
      </c>
      <c r="F150" s="451"/>
      <c r="G150" s="420">
        <f>E150*F150</f>
        <v>0</v>
      </c>
    </row>
    <row r="151" spans="1:7" ht="54" x14ac:dyDescent="0.3">
      <c r="A151" s="209">
        <v>10</v>
      </c>
      <c r="B151" s="328" t="s">
        <v>69</v>
      </c>
      <c r="C151" s="233" t="s">
        <v>195</v>
      </c>
      <c r="D151" s="208" t="s">
        <v>37</v>
      </c>
      <c r="E151" s="254">
        <v>203</v>
      </c>
      <c r="F151" s="451"/>
      <c r="G151" s="420">
        <f>E151*F151</f>
        <v>0</v>
      </c>
    </row>
    <row r="152" spans="1:7" ht="16.5" thickBot="1" x14ac:dyDescent="0.35">
      <c r="A152" s="504" t="s">
        <v>196</v>
      </c>
      <c r="B152" s="505"/>
      <c r="C152" s="505"/>
      <c r="D152" s="505"/>
      <c r="E152" s="505"/>
      <c r="F152" s="505"/>
      <c r="G152" s="423">
        <f>SUM(G148:G151)</f>
        <v>0</v>
      </c>
    </row>
    <row r="153" spans="1:7" ht="16.5" thickBot="1" x14ac:dyDescent="0.35">
      <c r="A153" s="502" t="s">
        <v>197</v>
      </c>
      <c r="B153" s="490"/>
      <c r="C153" s="490"/>
      <c r="D153" s="490"/>
      <c r="E153" s="490"/>
      <c r="F153" s="490"/>
      <c r="G153" s="503"/>
    </row>
    <row r="154" spans="1:7" ht="72" x14ac:dyDescent="0.3">
      <c r="A154" s="211">
        <v>11</v>
      </c>
      <c r="B154" s="336"/>
      <c r="C154" s="234" t="s">
        <v>266</v>
      </c>
      <c r="D154" s="208" t="s">
        <v>39</v>
      </c>
      <c r="E154" s="248">
        <v>47</v>
      </c>
      <c r="F154" s="450"/>
      <c r="G154" s="416">
        <f>F154*E154</f>
        <v>0</v>
      </c>
    </row>
    <row r="155" spans="1:7" ht="72" x14ac:dyDescent="0.3">
      <c r="A155" s="211">
        <v>12</v>
      </c>
      <c r="B155" s="336"/>
      <c r="C155" s="234" t="s">
        <v>247</v>
      </c>
      <c r="D155" s="208" t="s">
        <v>37</v>
      </c>
      <c r="E155" s="251">
        <v>103</v>
      </c>
      <c r="F155" s="450"/>
      <c r="G155" s="416">
        <f>F155*E155</f>
        <v>0</v>
      </c>
    </row>
    <row r="156" spans="1:7" ht="16.5" thickBot="1" x14ac:dyDescent="0.35">
      <c r="A156" s="491" t="s">
        <v>200</v>
      </c>
      <c r="B156" s="492"/>
      <c r="C156" s="492"/>
      <c r="D156" s="492"/>
      <c r="E156" s="492"/>
      <c r="F156" s="493"/>
      <c r="G156" s="423">
        <f>SUM(G154:G155)</f>
        <v>0</v>
      </c>
    </row>
    <row r="157" spans="1:7" ht="18.75" thickBot="1" x14ac:dyDescent="0.4"/>
    <row r="158" spans="1:7" ht="16.5" thickBot="1" x14ac:dyDescent="0.35">
      <c r="A158" s="484" t="s">
        <v>225</v>
      </c>
      <c r="B158" s="485"/>
      <c r="C158" s="485"/>
      <c r="D158" s="485"/>
      <c r="E158" s="485"/>
      <c r="F158" s="485"/>
      <c r="G158" s="431"/>
    </row>
    <row r="159" spans="1:7" ht="15.75" x14ac:dyDescent="0.3">
      <c r="A159" s="472" t="s">
        <v>35</v>
      </c>
      <c r="B159" s="473"/>
      <c r="C159" s="473"/>
      <c r="D159" s="473"/>
      <c r="E159" s="473"/>
      <c r="F159" s="473"/>
      <c r="G159" s="426">
        <f>G141</f>
        <v>0</v>
      </c>
    </row>
    <row r="160" spans="1:7" ht="15.75" x14ac:dyDescent="0.3">
      <c r="A160" s="472" t="s">
        <v>42</v>
      </c>
      <c r="B160" s="473"/>
      <c r="C160" s="473"/>
      <c r="D160" s="473"/>
      <c r="E160" s="473"/>
      <c r="F160" s="473"/>
      <c r="G160" s="426">
        <f>G146</f>
        <v>0</v>
      </c>
    </row>
    <row r="161" spans="1:7" ht="15.75" x14ac:dyDescent="0.3">
      <c r="A161" s="472" t="s">
        <v>219</v>
      </c>
      <c r="B161" s="473"/>
      <c r="C161" s="473"/>
      <c r="D161" s="473"/>
      <c r="E161" s="473"/>
      <c r="F161" s="473"/>
      <c r="G161" s="426">
        <f>G152</f>
        <v>0</v>
      </c>
    </row>
    <row r="162" spans="1:7" ht="15.75" x14ac:dyDescent="0.3">
      <c r="A162" s="472" t="s">
        <v>220</v>
      </c>
      <c r="B162" s="473"/>
      <c r="C162" s="473"/>
      <c r="D162" s="473"/>
      <c r="E162" s="473"/>
      <c r="F162" s="473"/>
      <c r="G162" s="427">
        <f>G156</f>
        <v>0</v>
      </c>
    </row>
    <row r="163" spans="1:7" ht="16.5" thickBot="1" x14ac:dyDescent="0.35">
      <c r="A163" s="461" t="s">
        <v>222</v>
      </c>
      <c r="B163" s="462"/>
      <c r="C163" s="462"/>
      <c r="D163" s="462"/>
      <c r="E163" s="462"/>
      <c r="F163" s="462"/>
      <c r="G163" s="428">
        <f>SUM(G159:G162)</f>
        <v>0</v>
      </c>
    </row>
    <row r="164" spans="1:7" ht="16.5" thickBot="1" x14ac:dyDescent="0.35">
      <c r="A164" s="506"/>
      <c r="B164" s="507"/>
      <c r="C164" s="507"/>
      <c r="D164" s="507"/>
      <c r="E164" s="507"/>
      <c r="F164" s="507"/>
      <c r="G164" s="508"/>
    </row>
    <row r="165" spans="1:7" ht="34.5" customHeight="1" thickBot="1" x14ac:dyDescent="0.3">
      <c r="A165" s="509" t="s">
        <v>256</v>
      </c>
      <c r="B165" s="510"/>
      <c r="C165" s="510"/>
      <c r="D165" s="510"/>
      <c r="E165" s="510"/>
      <c r="F165" s="510"/>
      <c r="G165" s="511"/>
    </row>
    <row r="166" spans="1:7" ht="30.75" thickBot="1" x14ac:dyDescent="0.35">
      <c r="A166" s="349" t="s">
        <v>153</v>
      </c>
      <c r="B166" s="324" t="s">
        <v>154</v>
      </c>
      <c r="C166" s="222" t="s">
        <v>25</v>
      </c>
      <c r="D166" s="204" t="s">
        <v>155</v>
      </c>
      <c r="E166" s="242" t="s">
        <v>156</v>
      </c>
      <c r="F166" s="441" t="s">
        <v>157</v>
      </c>
      <c r="G166" s="413" t="s">
        <v>158</v>
      </c>
    </row>
    <row r="167" spans="1:7" ht="18.75" thickBot="1" x14ac:dyDescent="0.35">
      <c r="A167" s="350" t="s">
        <v>159</v>
      </c>
      <c r="B167" s="325" t="s">
        <v>160</v>
      </c>
      <c r="C167" s="223" t="s">
        <v>161</v>
      </c>
      <c r="D167" s="205" t="s">
        <v>162</v>
      </c>
      <c r="E167" s="243" t="s">
        <v>163</v>
      </c>
      <c r="F167" s="442" t="s">
        <v>164</v>
      </c>
      <c r="G167" s="414" t="s">
        <v>165</v>
      </c>
    </row>
    <row r="168" spans="1:7" ht="16.5" thickBot="1" x14ac:dyDescent="0.35">
      <c r="A168" s="497" t="s">
        <v>174</v>
      </c>
      <c r="B168" s="498"/>
      <c r="C168" s="498"/>
      <c r="D168" s="498"/>
      <c r="E168" s="498"/>
      <c r="F168" s="498"/>
      <c r="G168" s="499"/>
    </row>
    <row r="169" spans="1:7" x14ac:dyDescent="0.3">
      <c r="A169" s="207">
        <v>1</v>
      </c>
      <c r="B169" s="330">
        <v>2.2000000000000002</v>
      </c>
      <c r="C169" s="226" t="s">
        <v>175</v>
      </c>
      <c r="D169" s="208" t="s">
        <v>257</v>
      </c>
      <c r="E169" s="247">
        <v>0.22</v>
      </c>
      <c r="F169" s="446"/>
      <c r="G169" s="416">
        <f>F169*E169</f>
        <v>0</v>
      </c>
    </row>
    <row r="170" spans="1:7" x14ac:dyDescent="0.3">
      <c r="A170" s="209">
        <v>2</v>
      </c>
      <c r="B170" s="331">
        <v>2.4</v>
      </c>
      <c r="C170" s="227" t="s">
        <v>176</v>
      </c>
      <c r="D170" s="208" t="s">
        <v>257</v>
      </c>
      <c r="E170" s="247">
        <v>0.22</v>
      </c>
      <c r="F170" s="446"/>
      <c r="G170" s="416">
        <f>F170*E170</f>
        <v>0</v>
      </c>
    </row>
    <row r="171" spans="1:7" ht="16.5" thickBot="1" x14ac:dyDescent="0.35">
      <c r="A171" s="491" t="s">
        <v>183</v>
      </c>
      <c r="B171" s="492"/>
      <c r="C171" s="492"/>
      <c r="D171" s="492"/>
      <c r="E171" s="492"/>
      <c r="F171" s="493"/>
      <c r="G171" s="421">
        <f>SUM(G169:G170)</f>
        <v>0</v>
      </c>
    </row>
    <row r="172" spans="1:7" ht="16.5" thickBot="1" x14ac:dyDescent="0.35">
      <c r="A172" s="497" t="s">
        <v>184</v>
      </c>
      <c r="B172" s="498"/>
      <c r="C172" s="498"/>
      <c r="D172" s="498"/>
      <c r="E172" s="498"/>
      <c r="F172" s="498"/>
      <c r="G172" s="499"/>
    </row>
    <row r="173" spans="1:7" ht="72" x14ac:dyDescent="0.3">
      <c r="A173" s="209">
        <v>3</v>
      </c>
      <c r="B173" s="334">
        <v>3.2</v>
      </c>
      <c r="C173" s="230" t="s">
        <v>285</v>
      </c>
      <c r="D173" s="208" t="s">
        <v>39</v>
      </c>
      <c r="E173" s="248">
        <f>522-194</f>
        <v>328</v>
      </c>
      <c r="F173" s="450"/>
      <c r="G173" s="420">
        <f>F173*E173</f>
        <v>0</v>
      </c>
    </row>
    <row r="174" spans="1:7" ht="90" x14ac:dyDescent="0.3">
      <c r="A174" s="209">
        <v>4</v>
      </c>
      <c r="B174" s="334">
        <v>3.2</v>
      </c>
      <c r="C174" s="227" t="s">
        <v>283</v>
      </c>
      <c r="D174" s="208" t="s">
        <v>39</v>
      </c>
      <c r="E174" s="248">
        <v>194</v>
      </c>
      <c r="F174" s="450"/>
      <c r="G174" s="420">
        <f>F174*E174</f>
        <v>0</v>
      </c>
    </row>
    <row r="175" spans="1:7" x14ac:dyDescent="0.3">
      <c r="A175" s="209">
        <v>5</v>
      </c>
      <c r="B175" s="334">
        <v>3.3</v>
      </c>
      <c r="C175" s="231" t="s">
        <v>268</v>
      </c>
      <c r="D175" s="208" t="s">
        <v>38</v>
      </c>
      <c r="E175" s="252">
        <v>613</v>
      </c>
      <c r="F175" s="450"/>
      <c r="G175" s="420">
        <f>F175*E175</f>
        <v>0</v>
      </c>
    </row>
    <row r="176" spans="1:7" x14ac:dyDescent="0.3">
      <c r="A176" s="209">
        <v>6</v>
      </c>
      <c r="B176" s="334">
        <v>3.6</v>
      </c>
      <c r="C176" s="231" t="s">
        <v>187</v>
      </c>
      <c r="D176" s="208" t="s">
        <v>38</v>
      </c>
      <c r="E176" s="252">
        <v>1092</v>
      </c>
      <c r="F176" s="450"/>
      <c r="G176" s="420">
        <f>F176*E176</f>
        <v>0</v>
      </c>
    </row>
    <row r="177" spans="1:7" ht="90" x14ac:dyDescent="0.3">
      <c r="A177" s="209">
        <v>7</v>
      </c>
      <c r="B177" s="334">
        <v>3.4</v>
      </c>
      <c r="C177" s="227" t="s">
        <v>188</v>
      </c>
      <c r="D177" s="208" t="s">
        <v>39</v>
      </c>
      <c r="E177" s="252">
        <f>E174</f>
        <v>194</v>
      </c>
      <c r="F177" s="450"/>
      <c r="G177" s="420">
        <f>E177*F177</f>
        <v>0</v>
      </c>
    </row>
    <row r="178" spans="1:7" ht="59.45" customHeight="1" x14ac:dyDescent="0.3">
      <c r="A178" s="209">
        <v>8</v>
      </c>
      <c r="B178" s="335">
        <v>8.5</v>
      </c>
      <c r="C178" s="227" t="s">
        <v>326</v>
      </c>
      <c r="D178" s="208" t="s">
        <v>38</v>
      </c>
      <c r="E178" s="253">
        <v>150</v>
      </c>
      <c r="F178" s="450"/>
      <c r="G178" s="420">
        <f>E178*F178</f>
        <v>0</v>
      </c>
    </row>
    <row r="179" spans="1:7" ht="35.450000000000003" customHeight="1" thickBot="1" x14ac:dyDescent="0.35">
      <c r="A179" s="209">
        <v>9</v>
      </c>
      <c r="B179" s="338" t="s">
        <v>191</v>
      </c>
      <c r="C179" s="403" t="s">
        <v>277</v>
      </c>
      <c r="D179" s="404" t="s">
        <v>38</v>
      </c>
      <c r="E179" s="405">
        <v>3</v>
      </c>
      <c r="F179" s="453"/>
      <c r="G179" s="432">
        <f>E179*F179</f>
        <v>0</v>
      </c>
    </row>
    <row r="180" spans="1:7" ht="16.5" thickBot="1" x14ac:dyDescent="0.35">
      <c r="A180" s="512" t="s">
        <v>192</v>
      </c>
      <c r="B180" s="513"/>
      <c r="C180" s="513"/>
      <c r="D180" s="513"/>
      <c r="E180" s="513"/>
      <c r="F180" s="513"/>
      <c r="G180" s="419">
        <f>SUM(G173:G179)</f>
        <v>0</v>
      </c>
    </row>
    <row r="181" spans="1:7" ht="16.5" thickBot="1" x14ac:dyDescent="0.35">
      <c r="A181" s="502" t="s">
        <v>193</v>
      </c>
      <c r="B181" s="490"/>
      <c r="C181" s="490"/>
      <c r="D181" s="490"/>
      <c r="E181" s="490"/>
      <c r="F181" s="490"/>
      <c r="G181" s="503"/>
    </row>
    <row r="182" spans="1:7" ht="75.75" customHeight="1" x14ac:dyDescent="0.3">
      <c r="A182" s="212">
        <v>10</v>
      </c>
      <c r="B182" s="326" t="s">
        <v>67</v>
      </c>
      <c r="C182" s="232" t="s">
        <v>271</v>
      </c>
      <c r="D182" s="208" t="s">
        <v>39</v>
      </c>
      <c r="E182" s="252">
        <v>310</v>
      </c>
      <c r="F182" s="446"/>
      <c r="G182" s="422">
        <f>E182*F182</f>
        <v>0</v>
      </c>
    </row>
    <row r="183" spans="1:7" ht="36" x14ac:dyDescent="0.3">
      <c r="A183" s="209">
        <v>11</v>
      </c>
      <c r="B183" s="336">
        <v>4.2</v>
      </c>
      <c r="C183" s="233" t="s">
        <v>269</v>
      </c>
      <c r="D183" s="208" t="s">
        <v>38</v>
      </c>
      <c r="E183" s="248">
        <v>793</v>
      </c>
      <c r="F183" s="450"/>
      <c r="G183" s="416">
        <f>E183*F183</f>
        <v>0</v>
      </c>
    </row>
    <row r="184" spans="1:7" ht="36" x14ac:dyDescent="0.3">
      <c r="A184" s="209">
        <v>12</v>
      </c>
      <c r="B184" s="336">
        <v>4.62</v>
      </c>
      <c r="C184" s="227" t="s">
        <v>278</v>
      </c>
      <c r="D184" s="208" t="s">
        <v>38</v>
      </c>
      <c r="E184" s="254">
        <v>793</v>
      </c>
      <c r="F184" s="451"/>
      <c r="G184" s="420">
        <f>E184*F184</f>
        <v>0</v>
      </c>
    </row>
    <row r="185" spans="1:7" ht="54" x14ac:dyDescent="0.3">
      <c r="A185" s="209">
        <v>13</v>
      </c>
      <c r="B185" s="328" t="s">
        <v>69</v>
      </c>
      <c r="C185" s="233" t="s">
        <v>195</v>
      </c>
      <c r="D185" s="208" t="s">
        <v>37</v>
      </c>
      <c r="E185" s="254">
        <v>412</v>
      </c>
      <c r="F185" s="451"/>
      <c r="G185" s="420">
        <f>E185*F185</f>
        <v>0</v>
      </c>
    </row>
    <row r="186" spans="1:7" ht="16.5" thickBot="1" x14ac:dyDescent="0.35">
      <c r="A186" s="504" t="s">
        <v>196</v>
      </c>
      <c r="B186" s="505"/>
      <c r="C186" s="505"/>
      <c r="D186" s="505"/>
      <c r="E186" s="505"/>
      <c r="F186" s="505"/>
      <c r="G186" s="423">
        <f>SUM(G182:G185)</f>
        <v>0</v>
      </c>
    </row>
    <row r="187" spans="1:7" ht="16.5" thickBot="1" x14ac:dyDescent="0.35">
      <c r="A187" s="497" t="s">
        <v>197</v>
      </c>
      <c r="B187" s="498"/>
      <c r="C187" s="498"/>
      <c r="D187" s="498"/>
      <c r="E187" s="498"/>
      <c r="F187" s="498"/>
      <c r="G187" s="499"/>
    </row>
    <row r="188" spans="1:7" ht="72" x14ac:dyDescent="0.3">
      <c r="A188" s="216">
        <v>14</v>
      </c>
      <c r="B188" s="399"/>
      <c r="C188" s="237" t="s">
        <v>343</v>
      </c>
      <c r="D188" s="215" t="s">
        <v>39</v>
      </c>
      <c r="E188" s="264">
        <v>82</v>
      </c>
      <c r="F188" s="452"/>
      <c r="G188" s="430">
        <f>F188*E188</f>
        <v>0</v>
      </c>
    </row>
    <row r="189" spans="1:7" ht="72" x14ac:dyDescent="0.3">
      <c r="A189" s="211">
        <v>15</v>
      </c>
      <c r="B189" s="336"/>
      <c r="C189" s="234" t="s">
        <v>247</v>
      </c>
      <c r="D189" s="208" t="s">
        <v>37</v>
      </c>
      <c r="E189" s="251">
        <v>212</v>
      </c>
      <c r="F189" s="450"/>
      <c r="G189" s="416">
        <f>F189*E189</f>
        <v>0</v>
      </c>
    </row>
    <row r="190" spans="1:7" ht="54" x14ac:dyDescent="0.3">
      <c r="A190" s="211">
        <v>16</v>
      </c>
      <c r="B190" s="336"/>
      <c r="C190" s="234" t="s">
        <v>198</v>
      </c>
      <c r="D190" s="208" t="s">
        <v>37</v>
      </c>
      <c r="E190" s="248">
        <v>5</v>
      </c>
      <c r="F190" s="447"/>
      <c r="G190" s="416">
        <f>F190*E190</f>
        <v>0</v>
      </c>
    </row>
    <row r="191" spans="1:7" ht="54.75" customHeight="1" x14ac:dyDescent="0.3">
      <c r="A191" s="211">
        <v>17</v>
      </c>
      <c r="B191" s="336"/>
      <c r="C191" s="234" t="s">
        <v>284</v>
      </c>
      <c r="D191" s="210" t="s">
        <v>40</v>
      </c>
      <c r="E191" s="248">
        <v>1</v>
      </c>
      <c r="F191" s="447"/>
      <c r="G191" s="416">
        <f>F191*E191</f>
        <v>0</v>
      </c>
    </row>
    <row r="192" spans="1:7" ht="16.5" thickBot="1" x14ac:dyDescent="0.35">
      <c r="A192" s="491" t="s">
        <v>200</v>
      </c>
      <c r="B192" s="492"/>
      <c r="C192" s="492"/>
      <c r="D192" s="492"/>
      <c r="E192" s="492"/>
      <c r="F192" s="493"/>
      <c r="G192" s="423">
        <f>SUM(G188:G191)</f>
        <v>0</v>
      </c>
    </row>
    <row r="193" spans="1:7" ht="18.75" thickBot="1" x14ac:dyDescent="0.4"/>
    <row r="194" spans="1:7" ht="15.75" x14ac:dyDescent="0.3">
      <c r="A194" s="479" t="s">
        <v>226</v>
      </c>
      <c r="B194" s="480"/>
      <c r="C194" s="480"/>
      <c r="D194" s="480"/>
      <c r="E194" s="480"/>
      <c r="F194" s="480"/>
      <c r="G194" s="429" t="s">
        <v>218</v>
      </c>
    </row>
    <row r="195" spans="1:7" ht="15.75" x14ac:dyDescent="0.3">
      <c r="A195" s="472" t="s">
        <v>35</v>
      </c>
      <c r="B195" s="473"/>
      <c r="C195" s="473"/>
      <c r="D195" s="473"/>
      <c r="E195" s="473"/>
      <c r="F195" s="473"/>
      <c r="G195" s="426">
        <f>G171</f>
        <v>0</v>
      </c>
    </row>
    <row r="196" spans="1:7" ht="15.75" x14ac:dyDescent="0.3">
      <c r="A196" s="472" t="s">
        <v>42</v>
      </c>
      <c r="B196" s="473"/>
      <c r="C196" s="473"/>
      <c r="D196" s="473"/>
      <c r="E196" s="473"/>
      <c r="F196" s="473"/>
      <c r="G196" s="426">
        <f>G180</f>
        <v>0</v>
      </c>
    </row>
    <row r="197" spans="1:7" ht="15.75" x14ac:dyDescent="0.3">
      <c r="A197" s="472" t="s">
        <v>219</v>
      </c>
      <c r="B197" s="473"/>
      <c r="C197" s="473"/>
      <c r="D197" s="473"/>
      <c r="E197" s="473"/>
      <c r="F197" s="473"/>
      <c r="G197" s="426">
        <f>G186</f>
        <v>0</v>
      </c>
    </row>
    <row r="198" spans="1:7" ht="15.75" x14ac:dyDescent="0.3">
      <c r="A198" s="472" t="s">
        <v>220</v>
      </c>
      <c r="B198" s="473"/>
      <c r="C198" s="473"/>
      <c r="D198" s="473"/>
      <c r="E198" s="473"/>
      <c r="F198" s="473"/>
      <c r="G198" s="427">
        <f>G192</f>
        <v>0</v>
      </c>
    </row>
    <row r="199" spans="1:7" ht="16.5" thickBot="1" x14ac:dyDescent="0.35">
      <c r="A199" s="461" t="s">
        <v>222</v>
      </c>
      <c r="B199" s="462"/>
      <c r="C199" s="462"/>
      <c r="D199" s="462"/>
      <c r="E199" s="462"/>
      <c r="F199" s="462"/>
      <c r="G199" s="428">
        <f>SUM(G195:G198)</f>
        <v>0</v>
      </c>
    </row>
    <row r="200" spans="1:7" ht="16.5" thickBot="1" x14ac:dyDescent="0.35">
      <c r="A200" s="506"/>
      <c r="B200" s="507"/>
      <c r="C200" s="507"/>
      <c r="D200" s="507"/>
      <c r="E200" s="507"/>
      <c r="F200" s="507"/>
      <c r="G200" s="508"/>
    </row>
    <row r="201" spans="1:7" ht="31.5" customHeight="1" thickBot="1" x14ac:dyDescent="0.35">
      <c r="A201" s="484" t="s">
        <v>258</v>
      </c>
      <c r="B201" s="485"/>
      <c r="C201" s="485"/>
      <c r="D201" s="485"/>
      <c r="E201" s="485"/>
      <c r="F201" s="485"/>
      <c r="G201" s="486"/>
    </row>
    <row r="202" spans="1:7" ht="30.75" thickBot="1" x14ac:dyDescent="0.35">
      <c r="A202" s="349" t="s">
        <v>153</v>
      </c>
      <c r="B202" s="324" t="s">
        <v>154</v>
      </c>
      <c r="C202" s="222" t="s">
        <v>25</v>
      </c>
      <c r="D202" s="204" t="s">
        <v>155</v>
      </c>
      <c r="E202" s="242" t="s">
        <v>156</v>
      </c>
      <c r="F202" s="441" t="s">
        <v>157</v>
      </c>
      <c r="G202" s="413" t="s">
        <v>158</v>
      </c>
    </row>
    <row r="203" spans="1:7" ht="18.75" thickBot="1" x14ac:dyDescent="0.35">
      <c r="A203" s="350" t="s">
        <v>159</v>
      </c>
      <c r="B203" s="325" t="s">
        <v>160</v>
      </c>
      <c r="C203" s="223" t="s">
        <v>161</v>
      </c>
      <c r="D203" s="205" t="s">
        <v>162</v>
      </c>
      <c r="E203" s="243" t="s">
        <v>163</v>
      </c>
      <c r="F203" s="442" t="s">
        <v>164</v>
      </c>
      <c r="G203" s="414" t="s">
        <v>165</v>
      </c>
    </row>
    <row r="204" spans="1:7" ht="16.5" thickBot="1" x14ac:dyDescent="0.35">
      <c r="A204" s="497" t="s">
        <v>174</v>
      </c>
      <c r="B204" s="498"/>
      <c r="C204" s="498"/>
      <c r="D204" s="498"/>
      <c r="E204" s="498"/>
      <c r="F204" s="498"/>
      <c r="G204" s="499"/>
    </row>
    <row r="205" spans="1:7" x14ac:dyDescent="0.3">
      <c r="A205" s="207">
        <v>1</v>
      </c>
      <c r="B205" s="330">
        <v>2.2000000000000002</v>
      </c>
      <c r="C205" s="226" t="s">
        <v>175</v>
      </c>
      <c r="D205" s="208" t="s">
        <v>259</v>
      </c>
      <c r="E205" s="247">
        <v>0.25</v>
      </c>
      <c r="F205" s="446"/>
      <c r="G205" s="416">
        <f>F205*E205</f>
        <v>0</v>
      </c>
    </row>
    <row r="206" spans="1:7" x14ac:dyDescent="0.3">
      <c r="A206" s="209">
        <v>2</v>
      </c>
      <c r="B206" s="331">
        <v>2.4</v>
      </c>
      <c r="C206" s="227" t="s">
        <v>176</v>
      </c>
      <c r="D206" s="208" t="s">
        <v>259</v>
      </c>
      <c r="E206" s="247">
        <v>0.25</v>
      </c>
      <c r="F206" s="446"/>
      <c r="G206" s="416">
        <f>F206*E206</f>
        <v>0</v>
      </c>
    </row>
    <row r="207" spans="1:7" ht="54" x14ac:dyDescent="0.3">
      <c r="A207" s="352">
        <v>3</v>
      </c>
      <c r="B207" s="328" t="s">
        <v>177</v>
      </c>
      <c r="C207" s="225" t="s">
        <v>267</v>
      </c>
      <c r="D207" s="208" t="s">
        <v>37</v>
      </c>
      <c r="E207" s="247">
        <v>22</v>
      </c>
      <c r="F207" s="446"/>
      <c r="G207" s="416">
        <f>F207*E207</f>
        <v>0</v>
      </c>
    </row>
    <row r="208" spans="1:7" ht="54" x14ac:dyDescent="0.3">
      <c r="A208" s="352">
        <v>4</v>
      </c>
      <c r="B208" s="328" t="s">
        <v>177</v>
      </c>
      <c r="C208" s="225" t="s">
        <v>227</v>
      </c>
      <c r="D208" s="208" t="s">
        <v>37</v>
      </c>
      <c r="E208" s="247">
        <v>7</v>
      </c>
      <c r="F208" s="446"/>
      <c r="G208" s="416">
        <f>F208*E208</f>
        <v>0</v>
      </c>
    </row>
    <row r="209" spans="1:7" ht="16.5" thickBot="1" x14ac:dyDescent="0.35">
      <c r="A209" s="491" t="s">
        <v>183</v>
      </c>
      <c r="B209" s="492"/>
      <c r="C209" s="492"/>
      <c r="D209" s="492"/>
      <c r="E209" s="492"/>
      <c r="F209" s="493"/>
      <c r="G209" s="421">
        <f>SUM(G205:G208)</f>
        <v>0</v>
      </c>
    </row>
    <row r="210" spans="1:7" ht="16.5" thickBot="1" x14ac:dyDescent="0.35">
      <c r="A210" s="497" t="s">
        <v>184</v>
      </c>
      <c r="B210" s="498"/>
      <c r="C210" s="498"/>
      <c r="D210" s="498"/>
      <c r="E210" s="498"/>
      <c r="F210" s="498"/>
      <c r="G210" s="499"/>
    </row>
    <row r="211" spans="1:7" ht="72" x14ac:dyDescent="0.3">
      <c r="A211" s="209">
        <v>5</v>
      </c>
      <c r="B211" s="334">
        <v>3.2</v>
      </c>
      <c r="C211" s="230" t="s">
        <v>285</v>
      </c>
      <c r="D211" s="217" t="s">
        <v>39</v>
      </c>
      <c r="E211" s="248">
        <v>606</v>
      </c>
      <c r="F211" s="450"/>
      <c r="G211" s="420">
        <f>F211*E211</f>
        <v>0</v>
      </c>
    </row>
    <row r="212" spans="1:7" x14ac:dyDescent="0.3">
      <c r="A212" s="209">
        <v>6</v>
      </c>
      <c r="B212" s="334">
        <v>3.3</v>
      </c>
      <c r="C212" s="231" t="s">
        <v>186</v>
      </c>
      <c r="D212" s="217" t="s">
        <v>38</v>
      </c>
      <c r="E212" s="252">
        <v>1010</v>
      </c>
      <c r="F212" s="450"/>
      <c r="G212" s="420">
        <f>F212*E212</f>
        <v>0</v>
      </c>
    </row>
    <row r="213" spans="1:7" x14ac:dyDescent="0.3">
      <c r="A213" s="209">
        <v>7</v>
      </c>
      <c r="B213" s="334">
        <v>3.6</v>
      </c>
      <c r="C213" s="231" t="s">
        <v>187</v>
      </c>
      <c r="D213" s="217" t="s">
        <v>38</v>
      </c>
      <c r="E213" s="252">
        <v>1285</v>
      </c>
      <c r="F213" s="450"/>
      <c r="G213" s="420">
        <f>F213*E213</f>
        <v>0</v>
      </c>
    </row>
    <row r="214" spans="1:7" ht="90" x14ac:dyDescent="0.3">
      <c r="A214" s="209">
        <v>8</v>
      </c>
      <c r="B214" s="334">
        <v>3.4</v>
      </c>
      <c r="C214" s="227" t="s">
        <v>188</v>
      </c>
      <c r="D214" s="217" t="s">
        <v>39</v>
      </c>
      <c r="E214" s="252">
        <v>823</v>
      </c>
      <c r="F214" s="450"/>
      <c r="G214" s="420">
        <f>E214*F214</f>
        <v>0</v>
      </c>
    </row>
    <row r="215" spans="1:7" ht="36" x14ac:dyDescent="0.3">
      <c r="A215" s="352">
        <v>9</v>
      </c>
      <c r="B215" s="328" t="s">
        <v>189</v>
      </c>
      <c r="C215" s="230" t="s">
        <v>190</v>
      </c>
      <c r="D215" s="206" t="s">
        <v>40</v>
      </c>
      <c r="E215" s="245">
        <v>1</v>
      </c>
      <c r="F215" s="444"/>
      <c r="G215" s="412">
        <f>E215*F215</f>
        <v>0</v>
      </c>
    </row>
    <row r="216" spans="1:7" ht="90" x14ac:dyDescent="0.3">
      <c r="A216" s="211">
        <v>10</v>
      </c>
      <c r="B216" s="335">
        <v>8.5</v>
      </c>
      <c r="C216" s="396" t="s">
        <v>342</v>
      </c>
      <c r="D216" s="217" t="s">
        <v>38</v>
      </c>
      <c r="E216" s="253">
        <v>150</v>
      </c>
      <c r="F216" s="450"/>
      <c r="G216" s="420">
        <f>E216*F216</f>
        <v>0</v>
      </c>
    </row>
    <row r="217" spans="1:7" ht="16.5" thickBot="1" x14ac:dyDescent="0.35">
      <c r="A217" s="500" t="s">
        <v>192</v>
      </c>
      <c r="B217" s="501"/>
      <c r="C217" s="501"/>
      <c r="D217" s="501"/>
      <c r="E217" s="501"/>
      <c r="F217" s="501"/>
      <c r="G217" s="421">
        <f>SUM(G211:G216)</f>
        <v>0</v>
      </c>
    </row>
    <row r="218" spans="1:7" ht="16.5" thickBot="1" x14ac:dyDescent="0.35">
      <c r="A218" s="490" t="s">
        <v>193</v>
      </c>
      <c r="B218" s="490"/>
      <c r="C218" s="490"/>
      <c r="D218" s="490"/>
      <c r="E218" s="490"/>
      <c r="F218" s="490"/>
      <c r="G218" s="490"/>
    </row>
    <row r="219" spans="1:7" ht="72" x14ac:dyDescent="0.3">
      <c r="A219" s="207">
        <v>11</v>
      </c>
      <c r="B219" s="326" t="s">
        <v>67</v>
      </c>
      <c r="C219" s="232" t="s">
        <v>271</v>
      </c>
      <c r="D219" s="217" t="s">
        <v>39</v>
      </c>
      <c r="E219" s="264">
        <v>334</v>
      </c>
      <c r="F219" s="452"/>
      <c r="G219" s="430">
        <f>E219*F219</f>
        <v>0</v>
      </c>
    </row>
    <row r="220" spans="1:7" ht="36" x14ac:dyDescent="0.3">
      <c r="A220" s="266">
        <v>12</v>
      </c>
      <c r="B220" s="336">
        <v>4.2</v>
      </c>
      <c r="C220" s="233" t="s">
        <v>286</v>
      </c>
      <c r="D220" s="217" t="s">
        <v>38</v>
      </c>
      <c r="E220" s="248">
        <v>890</v>
      </c>
      <c r="F220" s="450"/>
      <c r="G220" s="416">
        <f>E220*F220</f>
        <v>0</v>
      </c>
    </row>
    <row r="221" spans="1:7" ht="36" x14ac:dyDescent="0.3">
      <c r="A221" s="212">
        <v>13</v>
      </c>
      <c r="B221" s="336">
        <v>4.62</v>
      </c>
      <c r="C221" s="227" t="s">
        <v>278</v>
      </c>
      <c r="D221" s="217" t="s">
        <v>38</v>
      </c>
      <c r="E221" s="254">
        <v>890</v>
      </c>
      <c r="F221" s="451"/>
      <c r="G221" s="420">
        <f>E221*F221</f>
        <v>0</v>
      </c>
    </row>
    <row r="222" spans="1:7" ht="54.75" thickBot="1" x14ac:dyDescent="0.35">
      <c r="A222" s="238">
        <v>14</v>
      </c>
      <c r="B222" s="338" t="s">
        <v>69</v>
      </c>
      <c r="C222" s="358" t="s">
        <v>195</v>
      </c>
      <c r="D222" s="359" t="s">
        <v>37</v>
      </c>
      <c r="E222" s="360">
        <v>441</v>
      </c>
      <c r="F222" s="454"/>
      <c r="G222" s="433">
        <f>E222*F222</f>
        <v>0</v>
      </c>
    </row>
    <row r="223" spans="1:7" ht="16.5" thickBot="1" x14ac:dyDescent="0.35">
      <c r="A223" s="512" t="s">
        <v>196</v>
      </c>
      <c r="B223" s="513"/>
      <c r="C223" s="513"/>
      <c r="D223" s="513"/>
      <c r="E223" s="513"/>
      <c r="F223" s="513"/>
      <c r="G223" s="419">
        <f>SUM(G219:G222)</f>
        <v>0</v>
      </c>
    </row>
    <row r="224" spans="1:7" ht="16.5" thickBot="1" x14ac:dyDescent="0.35">
      <c r="A224" s="490" t="s">
        <v>197</v>
      </c>
      <c r="B224" s="490"/>
      <c r="C224" s="490"/>
      <c r="D224" s="490"/>
      <c r="E224" s="490"/>
      <c r="F224" s="490"/>
      <c r="G224" s="490"/>
    </row>
    <row r="225" spans="1:7" ht="72" x14ac:dyDescent="0.3">
      <c r="A225" s="216">
        <v>15</v>
      </c>
      <c r="B225" s="399"/>
      <c r="C225" s="237" t="s">
        <v>343</v>
      </c>
      <c r="D225" s="215" t="s">
        <v>39</v>
      </c>
      <c r="E225" s="264">
        <v>84</v>
      </c>
      <c r="F225" s="452"/>
      <c r="G225" s="430">
        <f t="shared" ref="G225:G228" si="4">F225*E225</f>
        <v>0</v>
      </c>
    </row>
    <row r="226" spans="1:7" ht="72" x14ac:dyDescent="0.3">
      <c r="A226" s="211">
        <v>16</v>
      </c>
      <c r="B226" s="336"/>
      <c r="C226" s="234" t="s">
        <v>247</v>
      </c>
      <c r="D226" s="217" t="s">
        <v>37</v>
      </c>
      <c r="E226" s="251">
        <v>213</v>
      </c>
      <c r="F226" s="450"/>
      <c r="G226" s="416">
        <f t="shared" si="4"/>
        <v>0</v>
      </c>
    </row>
    <row r="227" spans="1:7" ht="54" x14ac:dyDescent="0.3">
      <c r="A227" s="211">
        <v>17</v>
      </c>
      <c r="B227" s="336"/>
      <c r="C227" s="234" t="s">
        <v>198</v>
      </c>
      <c r="D227" s="217" t="s">
        <v>37</v>
      </c>
      <c r="E227" s="248">
        <v>7</v>
      </c>
      <c r="F227" s="447"/>
      <c r="G227" s="416">
        <f t="shared" si="4"/>
        <v>0</v>
      </c>
    </row>
    <row r="228" spans="1:7" ht="54" x14ac:dyDescent="0.3">
      <c r="A228" s="211">
        <v>18</v>
      </c>
      <c r="B228" s="336"/>
      <c r="C228" s="234" t="s">
        <v>199</v>
      </c>
      <c r="D228" s="210" t="s">
        <v>40</v>
      </c>
      <c r="E228" s="248">
        <v>1</v>
      </c>
      <c r="F228" s="447"/>
      <c r="G228" s="416">
        <f t="shared" si="4"/>
        <v>0</v>
      </c>
    </row>
    <row r="229" spans="1:7" ht="16.5" thickBot="1" x14ac:dyDescent="0.35">
      <c r="A229" s="491" t="s">
        <v>200</v>
      </c>
      <c r="B229" s="492"/>
      <c r="C229" s="492"/>
      <c r="D229" s="492"/>
      <c r="E229" s="492"/>
      <c r="F229" s="493"/>
      <c r="G229" s="423">
        <f>SUM(G225:G228)</f>
        <v>0</v>
      </c>
    </row>
    <row r="230" spans="1:7" ht="15.75" x14ac:dyDescent="0.3">
      <c r="A230" s="479" t="s">
        <v>229</v>
      </c>
      <c r="B230" s="480"/>
      <c r="C230" s="480"/>
      <c r="D230" s="480"/>
      <c r="E230" s="480"/>
      <c r="F230" s="480"/>
      <c r="G230" s="429"/>
    </row>
    <row r="231" spans="1:7" ht="15.75" x14ac:dyDescent="0.3">
      <c r="A231" s="472" t="s">
        <v>35</v>
      </c>
      <c r="B231" s="473"/>
      <c r="C231" s="473"/>
      <c r="D231" s="473"/>
      <c r="E231" s="473"/>
      <c r="F231" s="473"/>
      <c r="G231" s="426">
        <f>G209</f>
        <v>0</v>
      </c>
    </row>
    <row r="232" spans="1:7" ht="15.75" x14ac:dyDescent="0.3">
      <c r="A232" s="472" t="s">
        <v>42</v>
      </c>
      <c r="B232" s="473"/>
      <c r="C232" s="473"/>
      <c r="D232" s="473"/>
      <c r="E232" s="473"/>
      <c r="F232" s="473"/>
      <c r="G232" s="426">
        <f>G217</f>
        <v>0</v>
      </c>
    </row>
    <row r="233" spans="1:7" ht="15.75" x14ac:dyDescent="0.3">
      <c r="A233" s="472" t="s">
        <v>219</v>
      </c>
      <c r="B233" s="473"/>
      <c r="C233" s="473"/>
      <c r="D233" s="473"/>
      <c r="E233" s="473"/>
      <c r="F233" s="473"/>
      <c r="G233" s="426">
        <f>G223</f>
        <v>0</v>
      </c>
    </row>
    <row r="234" spans="1:7" ht="15.75" x14ac:dyDescent="0.3">
      <c r="A234" s="472" t="s">
        <v>220</v>
      </c>
      <c r="B234" s="473"/>
      <c r="C234" s="473"/>
      <c r="D234" s="473"/>
      <c r="E234" s="473"/>
      <c r="F234" s="473"/>
      <c r="G234" s="427">
        <f>G229</f>
        <v>0</v>
      </c>
    </row>
    <row r="235" spans="1:7" ht="16.5" thickBot="1" x14ac:dyDescent="0.35">
      <c r="A235" s="461" t="s">
        <v>222</v>
      </c>
      <c r="B235" s="462"/>
      <c r="C235" s="462"/>
      <c r="D235" s="462"/>
      <c r="E235" s="462"/>
      <c r="F235" s="462"/>
      <c r="G235" s="428">
        <f>SUM(G231:G234)</f>
        <v>0</v>
      </c>
    </row>
    <row r="236" spans="1:7" ht="16.5" thickBot="1" x14ac:dyDescent="0.35">
      <c r="A236" s="506"/>
      <c r="B236" s="507"/>
      <c r="C236" s="507"/>
      <c r="D236" s="507"/>
      <c r="E236" s="507"/>
      <c r="F236" s="507"/>
      <c r="G236" s="508"/>
    </row>
    <row r="237" spans="1:7" ht="36.75" customHeight="1" thickBot="1" x14ac:dyDescent="0.3">
      <c r="A237" s="509" t="s">
        <v>260</v>
      </c>
      <c r="B237" s="510"/>
      <c r="C237" s="510"/>
      <c r="D237" s="510"/>
      <c r="E237" s="510"/>
      <c r="F237" s="510"/>
      <c r="G237" s="511"/>
    </row>
    <row r="238" spans="1:7" ht="30.75" thickBot="1" x14ac:dyDescent="0.35">
      <c r="A238" s="349" t="s">
        <v>153</v>
      </c>
      <c r="B238" s="324" t="s">
        <v>154</v>
      </c>
      <c r="C238" s="222" t="s">
        <v>25</v>
      </c>
      <c r="D238" s="204" t="s">
        <v>155</v>
      </c>
      <c r="E238" s="242" t="s">
        <v>156</v>
      </c>
      <c r="F238" s="441" t="s">
        <v>157</v>
      </c>
      <c r="G238" s="413" t="s">
        <v>158</v>
      </c>
    </row>
    <row r="239" spans="1:7" ht="18.75" thickBot="1" x14ac:dyDescent="0.35">
      <c r="A239" s="350" t="s">
        <v>159</v>
      </c>
      <c r="B239" s="325" t="s">
        <v>160</v>
      </c>
      <c r="C239" s="223" t="s">
        <v>161</v>
      </c>
      <c r="D239" s="205" t="s">
        <v>162</v>
      </c>
      <c r="E239" s="243" t="s">
        <v>163</v>
      </c>
      <c r="F239" s="442" t="s">
        <v>164</v>
      </c>
      <c r="G239" s="414" t="s">
        <v>165</v>
      </c>
    </row>
    <row r="240" spans="1:7" ht="16.5" thickBot="1" x14ac:dyDescent="0.35">
      <c r="A240" s="497" t="s">
        <v>174</v>
      </c>
      <c r="B240" s="498"/>
      <c r="C240" s="498"/>
      <c r="D240" s="498"/>
      <c r="E240" s="498"/>
      <c r="F240" s="498"/>
      <c r="G240" s="499"/>
    </row>
    <row r="241" spans="1:7" x14ac:dyDescent="0.3">
      <c r="A241" s="207">
        <v>1</v>
      </c>
      <c r="B241" s="330">
        <v>2.2000000000000002</v>
      </c>
      <c r="C241" s="226" t="s">
        <v>175</v>
      </c>
      <c r="D241" s="208" t="s">
        <v>36</v>
      </c>
      <c r="E241" s="247">
        <v>0.16</v>
      </c>
      <c r="F241" s="446"/>
      <c r="G241" s="416">
        <f>F241*E241</f>
        <v>0</v>
      </c>
    </row>
    <row r="242" spans="1:7" x14ac:dyDescent="0.3">
      <c r="A242" s="209">
        <v>2</v>
      </c>
      <c r="B242" s="331">
        <v>2.4</v>
      </c>
      <c r="C242" s="227" t="s">
        <v>176</v>
      </c>
      <c r="D242" s="208" t="s">
        <v>36</v>
      </c>
      <c r="E242" s="247">
        <v>0.16</v>
      </c>
      <c r="F242" s="446"/>
      <c r="G242" s="416">
        <f>F242*E242</f>
        <v>0</v>
      </c>
    </row>
    <row r="243" spans="1:7" ht="54" x14ac:dyDescent="0.3">
      <c r="A243" s="352">
        <v>3</v>
      </c>
      <c r="B243" s="328" t="s">
        <v>177</v>
      </c>
      <c r="C243" s="225" t="s">
        <v>178</v>
      </c>
      <c r="D243" s="217" t="s">
        <v>38</v>
      </c>
      <c r="E243" s="247">
        <v>19</v>
      </c>
      <c r="F243" s="446"/>
      <c r="G243" s="416">
        <f>F243*E243</f>
        <v>0</v>
      </c>
    </row>
    <row r="244" spans="1:7" x14ac:dyDescent="0.3">
      <c r="A244" s="266">
        <v>5</v>
      </c>
      <c r="B244" s="331">
        <v>2.7</v>
      </c>
      <c r="C244" s="227" t="s">
        <v>181</v>
      </c>
      <c r="D244" s="210" t="s">
        <v>40</v>
      </c>
      <c r="E244" s="248">
        <v>2</v>
      </c>
      <c r="F244" s="450"/>
      <c r="G244" s="434">
        <f>F244*E244</f>
        <v>0</v>
      </c>
    </row>
    <row r="245" spans="1:7" ht="16.5" thickBot="1" x14ac:dyDescent="0.35">
      <c r="A245" s="491" t="s">
        <v>183</v>
      </c>
      <c r="B245" s="492"/>
      <c r="C245" s="492"/>
      <c r="D245" s="492"/>
      <c r="E245" s="492"/>
      <c r="F245" s="493"/>
      <c r="G245" s="423">
        <f>SUM(G241:G244)</f>
        <v>0</v>
      </c>
    </row>
    <row r="246" spans="1:7" ht="16.5" thickBot="1" x14ac:dyDescent="0.35">
      <c r="A246" s="497" t="s">
        <v>184</v>
      </c>
      <c r="B246" s="498"/>
      <c r="C246" s="498"/>
      <c r="D246" s="498"/>
      <c r="E246" s="498"/>
      <c r="F246" s="498"/>
      <c r="G246" s="499"/>
    </row>
    <row r="247" spans="1:7" ht="72" x14ac:dyDescent="0.3">
      <c r="A247" s="209">
        <v>6</v>
      </c>
      <c r="B247" s="334">
        <v>3.2</v>
      </c>
      <c r="C247" s="230" t="s">
        <v>276</v>
      </c>
      <c r="D247" s="400" t="s">
        <v>39</v>
      </c>
      <c r="E247" s="401">
        <f>245-199</f>
        <v>46</v>
      </c>
      <c r="F247" s="455"/>
      <c r="G247" s="435">
        <f>F247*E247</f>
        <v>0</v>
      </c>
    </row>
    <row r="248" spans="1:7" ht="72" x14ac:dyDescent="0.3">
      <c r="A248" s="209">
        <v>7</v>
      </c>
      <c r="B248" s="334">
        <v>3.2</v>
      </c>
      <c r="C248" s="396" t="s">
        <v>344</v>
      </c>
      <c r="D248" s="400" t="s">
        <v>39</v>
      </c>
      <c r="E248" s="402">
        <v>250</v>
      </c>
      <c r="F248" s="455"/>
      <c r="G248" s="435">
        <f>E248*F248</f>
        <v>0</v>
      </c>
    </row>
    <row r="249" spans="1:7" x14ac:dyDescent="0.3">
      <c r="A249" s="209">
        <v>9</v>
      </c>
      <c r="B249" s="334">
        <v>3.3</v>
      </c>
      <c r="C249" s="231" t="s">
        <v>186</v>
      </c>
      <c r="D249" s="217" t="s">
        <v>39</v>
      </c>
      <c r="E249" s="252">
        <v>440</v>
      </c>
      <c r="F249" s="450"/>
      <c r="G249" s="420">
        <f>F249*E249</f>
        <v>0</v>
      </c>
    </row>
    <row r="250" spans="1:7" x14ac:dyDescent="0.3">
      <c r="A250" s="209">
        <v>10</v>
      </c>
      <c r="B250" s="334">
        <v>3.6</v>
      </c>
      <c r="C250" s="231" t="s">
        <v>187</v>
      </c>
      <c r="D250" s="217" t="s">
        <v>39</v>
      </c>
      <c r="E250" s="252">
        <v>845</v>
      </c>
      <c r="F250" s="450"/>
      <c r="G250" s="420">
        <f>F250*E250</f>
        <v>0</v>
      </c>
    </row>
    <row r="251" spans="1:7" ht="90" x14ac:dyDescent="0.3">
      <c r="A251" s="209">
        <v>11</v>
      </c>
      <c r="B251" s="334">
        <v>3.4</v>
      </c>
      <c r="C251" s="227" t="s">
        <v>188</v>
      </c>
      <c r="D251" s="217" t="s">
        <v>39</v>
      </c>
      <c r="E251" s="252">
        <v>199</v>
      </c>
      <c r="F251" s="450"/>
      <c r="G251" s="420">
        <f>E251*F251</f>
        <v>0</v>
      </c>
    </row>
    <row r="252" spans="1:7" ht="36" x14ac:dyDescent="0.3">
      <c r="A252" s="352">
        <v>12</v>
      </c>
      <c r="B252" s="328" t="s">
        <v>189</v>
      </c>
      <c r="C252" s="230" t="s">
        <v>190</v>
      </c>
      <c r="D252" s="206" t="s">
        <v>40</v>
      </c>
      <c r="E252" s="245">
        <v>2</v>
      </c>
      <c r="F252" s="444"/>
      <c r="G252" s="412">
        <f>E252*F252</f>
        <v>0</v>
      </c>
    </row>
    <row r="253" spans="1:7" ht="90" x14ac:dyDescent="0.3">
      <c r="A253" s="211">
        <v>13</v>
      </c>
      <c r="B253" s="335">
        <v>8.5</v>
      </c>
      <c r="C253" s="396" t="s">
        <v>342</v>
      </c>
      <c r="D253" s="217" t="s">
        <v>38</v>
      </c>
      <c r="E253" s="253">
        <v>100</v>
      </c>
      <c r="F253" s="450"/>
      <c r="G253" s="420">
        <f>E253*F253</f>
        <v>0</v>
      </c>
    </row>
    <row r="254" spans="1:7" ht="36" x14ac:dyDescent="0.3">
      <c r="A254" s="352">
        <v>14</v>
      </c>
      <c r="B254" s="328" t="s">
        <v>191</v>
      </c>
      <c r="C254" s="230" t="s">
        <v>345</v>
      </c>
      <c r="D254" s="217" t="s">
        <v>38</v>
      </c>
      <c r="E254" s="253">
        <v>100</v>
      </c>
      <c r="F254" s="450"/>
      <c r="G254" s="420">
        <f>E254*F254</f>
        <v>0</v>
      </c>
    </row>
    <row r="255" spans="1:7" ht="16.5" thickBot="1" x14ac:dyDescent="0.35">
      <c r="A255" s="500" t="s">
        <v>192</v>
      </c>
      <c r="B255" s="501"/>
      <c r="C255" s="501"/>
      <c r="D255" s="501"/>
      <c r="E255" s="501"/>
      <c r="F255" s="501"/>
      <c r="G255" s="421">
        <f>SUM(G247:G254)</f>
        <v>0</v>
      </c>
    </row>
    <row r="256" spans="1:7" ht="16.5" thickBot="1" x14ac:dyDescent="0.35">
      <c r="A256" s="502" t="s">
        <v>193</v>
      </c>
      <c r="B256" s="490"/>
      <c r="C256" s="490"/>
      <c r="D256" s="490"/>
      <c r="E256" s="490"/>
      <c r="F256" s="490"/>
      <c r="G256" s="503"/>
    </row>
    <row r="257" spans="1:7" ht="72" x14ac:dyDescent="0.3">
      <c r="A257" s="212">
        <v>15</v>
      </c>
      <c r="B257" s="326" t="s">
        <v>67</v>
      </c>
      <c r="C257" s="232" t="s">
        <v>271</v>
      </c>
      <c r="D257" s="217" t="s">
        <v>39</v>
      </c>
      <c r="E257" s="252">
        <v>225</v>
      </c>
      <c r="F257" s="446"/>
      <c r="G257" s="422">
        <f>E257*F257</f>
        <v>0</v>
      </c>
    </row>
    <row r="258" spans="1:7" ht="36" x14ac:dyDescent="0.3">
      <c r="A258" s="209">
        <v>16</v>
      </c>
      <c r="B258" s="336">
        <v>4.2</v>
      </c>
      <c r="C258" s="233" t="s">
        <v>286</v>
      </c>
      <c r="D258" s="217" t="s">
        <v>38</v>
      </c>
      <c r="E258" s="248">
        <v>619</v>
      </c>
      <c r="F258" s="450"/>
      <c r="G258" s="416">
        <f>E258*F258</f>
        <v>0</v>
      </c>
    </row>
    <row r="259" spans="1:7" ht="36" x14ac:dyDescent="0.3">
      <c r="A259" s="209">
        <v>17</v>
      </c>
      <c r="B259" s="336">
        <v>4.62</v>
      </c>
      <c r="C259" s="227" t="s">
        <v>278</v>
      </c>
      <c r="D259" s="217" t="s">
        <v>38</v>
      </c>
      <c r="E259" s="254">
        <v>619</v>
      </c>
      <c r="F259" s="451"/>
      <c r="G259" s="420">
        <f>E259*F259</f>
        <v>0</v>
      </c>
    </row>
    <row r="260" spans="1:7" ht="54" x14ac:dyDescent="0.3">
      <c r="A260" s="209">
        <v>18</v>
      </c>
      <c r="B260" s="328" t="s">
        <v>69</v>
      </c>
      <c r="C260" s="233" t="s">
        <v>195</v>
      </c>
      <c r="D260" s="217" t="s">
        <v>37</v>
      </c>
      <c r="E260" s="254">
        <v>171</v>
      </c>
      <c r="F260" s="451"/>
      <c r="G260" s="420">
        <f>E260*F260</f>
        <v>0</v>
      </c>
    </row>
    <row r="261" spans="1:7" ht="16.5" thickBot="1" x14ac:dyDescent="0.35">
      <c r="A261" s="504" t="s">
        <v>196</v>
      </c>
      <c r="B261" s="505"/>
      <c r="C261" s="505"/>
      <c r="D261" s="505"/>
      <c r="E261" s="505"/>
      <c r="F261" s="505"/>
      <c r="G261" s="423">
        <f>SUM(G257:G260)</f>
        <v>0</v>
      </c>
    </row>
    <row r="262" spans="1:7" ht="16.5" thickBot="1" x14ac:dyDescent="0.35">
      <c r="A262" s="502" t="s">
        <v>197</v>
      </c>
      <c r="B262" s="490"/>
      <c r="C262" s="490"/>
      <c r="D262" s="490"/>
      <c r="E262" s="490"/>
      <c r="F262" s="490"/>
      <c r="G262" s="503"/>
    </row>
    <row r="263" spans="1:7" ht="72" x14ac:dyDescent="0.3">
      <c r="A263" s="211">
        <v>19</v>
      </c>
      <c r="B263" s="336"/>
      <c r="C263" s="234" t="s">
        <v>347</v>
      </c>
      <c r="D263" s="217" t="s">
        <v>39</v>
      </c>
      <c r="E263" s="248">
        <v>63</v>
      </c>
      <c r="F263" s="450"/>
      <c r="G263" s="436">
        <f t="shared" ref="G263:G266" si="5">F263*E263</f>
        <v>0</v>
      </c>
    </row>
    <row r="264" spans="1:7" ht="72" x14ac:dyDescent="0.3">
      <c r="A264" s="211">
        <v>20</v>
      </c>
      <c r="B264" s="336"/>
      <c r="C264" s="234" t="s">
        <v>247</v>
      </c>
      <c r="D264" s="217" t="s">
        <v>37</v>
      </c>
      <c r="E264" s="251">
        <v>166</v>
      </c>
      <c r="F264" s="450"/>
      <c r="G264" s="436">
        <f t="shared" si="5"/>
        <v>0</v>
      </c>
    </row>
    <row r="265" spans="1:7" ht="54" x14ac:dyDescent="0.3">
      <c r="A265" s="211">
        <v>21</v>
      </c>
      <c r="B265" s="336"/>
      <c r="C265" s="234" t="s">
        <v>198</v>
      </c>
      <c r="D265" s="217" t="s">
        <v>37</v>
      </c>
      <c r="E265" s="248">
        <v>2</v>
      </c>
      <c r="F265" s="447"/>
      <c r="G265" s="436">
        <f t="shared" si="5"/>
        <v>0</v>
      </c>
    </row>
    <row r="266" spans="1:7" ht="54" x14ac:dyDescent="0.3">
      <c r="A266" s="211">
        <v>22</v>
      </c>
      <c r="B266" s="336"/>
      <c r="C266" s="234" t="s">
        <v>199</v>
      </c>
      <c r="D266" s="210" t="s">
        <v>40</v>
      </c>
      <c r="E266" s="248">
        <v>1</v>
      </c>
      <c r="F266" s="447"/>
      <c r="G266" s="436">
        <f t="shared" si="5"/>
        <v>0</v>
      </c>
    </row>
    <row r="267" spans="1:7" ht="16.5" thickBot="1" x14ac:dyDescent="0.35">
      <c r="A267" s="491" t="s">
        <v>200</v>
      </c>
      <c r="B267" s="492"/>
      <c r="C267" s="492"/>
      <c r="D267" s="492"/>
      <c r="E267" s="492"/>
      <c r="F267" s="493"/>
      <c r="G267" s="423">
        <f>SUM(G263:G266)</f>
        <v>0</v>
      </c>
    </row>
    <row r="268" spans="1:7" ht="16.5" thickBot="1" x14ac:dyDescent="0.35">
      <c r="A268" s="484" t="s">
        <v>230</v>
      </c>
      <c r="B268" s="485"/>
      <c r="C268" s="485"/>
      <c r="D268" s="485"/>
      <c r="E268" s="485"/>
      <c r="F268" s="485"/>
      <c r="G268" s="431"/>
    </row>
    <row r="269" spans="1:7" ht="15.75" x14ac:dyDescent="0.3">
      <c r="A269" s="472" t="s">
        <v>35</v>
      </c>
      <c r="B269" s="473"/>
      <c r="C269" s="473"/>
      <c r="D269" s="473"/>
      <c r="E269" s="473"/>
      <c r="F269" s="473"/>
      <c r="G269" s="426">
        <f>G245</f>
        <v>0</v>
      </c>
    </row>
    <row r="270" spans="1:7" ht="15.75" x14ac:dyDescent="0.3">
      <c r="A270" s="472" t="s">
        <v>42</v>
      </c>
      <c r="B270" s="473"/>
      <c r="C270" s="473"/>
      <c r="D270" s="473"/>
      <c r="E270" s="473"/>
      <c r="F270" s="473"/>
      <c r="G270" s="426">
        <f>G255</f>
        <v>0</v>
      </c>
    </row>
    <row r="271" spans="1:7" ht="15.75" x14ac:dyDescent="0.3">
      <c r="A271" s="472" t="s">
        <v>219</v>
      </c>
      <c r="B271" s="473"/>
      <c r="C271" s="473"/>
      <c r="D271" s="473"/>
      <c r="E271" s="473"/>
      <c r="F271" s="473"/>
      <c r="G271" s="426">
        <f>G261</f>
        <v>0</v>
      </c>
    </row>
    <row r="272" spans="1:7" ht="15.75" x14ac:dyDescent="0.3">
      <c r="A272" s="472" t="s">
        <v>220</v>
      </c>
      <c r="B272" s="473"/>
      <c r="C272" s="473"/>
      <c r="D272" s="473"/>
      <c r="E272" s="473"/>
      <c r="F272" s="473"/>
      <c r="G272" s="427">
        <f>G267</f>
        <v>0</v>
      </c>
    </row>
    <row r="273" spans="1:7" ht="16.5" thickBot="1" x14ac:dyDescent="0.35">
      <c r="A273" s="461" t="s">
        <v>222</v>
      </c>
      <c r="B273" s="462"/>
      <c r="C273" s="462"/>
      <c r="D273" s="462"/>
      <c r="E273" s="462"/>
      <c r="F273" s="462"/>
      <c r="G273" s="428">
        <f>SUM(G269:G272)</f>
        <v>0</v>
      </c>
    </row>
    <row r="274" spans="1:7" ht="15" customHeight="1" thickBot="1" x14ac:dyDescent="0.35">
      <c r="A274" s="506"/>
      <c r="B274" s="507"/>
      <c r="C274" s="507"/>
      <c r="D274" s="507"/>
      <c r="E274" s="507"/>
      <c r="F274" s="507"/>
      <c r="G274" s="508"/>
    </row>
    <row r="275" spans="1:7" ht="33.75" customHeight="1" thickBot="1" x14ac:dyDescent="0.3">
      <c r="A275" s="509" t="s">
        <v>261</v>
      </c>
      <c r="B275" s="510"/>
      <c r="C275" s="510"/>
      <c r="D275" s="510"/>
      <c r="E275" s="510"/>
      <c r="F275" s="510"/>
      <c r="G275" s="511"/>
    </row>
    <row r="276" spans="1:7" ht="30.75" thickBot="1" x14ac:dyDescent="0.35">
      <c r="A276" s="349" t="s">
        <v>153</v>
      </c>
      <c r="B276" s="324" t="s">
        <v>154</v>
      </c>
      <c r="C276" s="222" t="s">
        <v>25</v>
      </c>
      <c r="D276" s="204" t="s">
        <v>155</v>
      </c>
      <c r="E276" s="242" t="s">
        <v>156</v>
      </c>
      <c r="F276" s="441" t="s">
        <v>157</v>
      </c>
      <c r="G276" s="413" t="s">
        <v>158</v>
      </c>
    </row>
    <row r="277" spans="1:7" ht="18.75" thickBot="1" x14ac:dyDescent="0.35">
      <c r="A277" s="350" t="s">
        <v>159</v>
      </c>
      <c r="B277" s="325" t="s">
        <v>160</v>
      </c>
      <c r="C277" s="223" t="s">
        <v>161</v>
      </c>
      <c r="D277" s="205" t="s">
        <v>162</v>
      </c>
      <c r="E277" s="243" t="s">
        <v>163</v>
      </c>
      <c r="F277" s="442" t="s">
        <v>164</v>
      </c>
      <c r="G277" s="414" t="s">
        <v>165</v>
      </c>
    </row>
    <row r="278" spans="1:7" ht="16.5" thickBot="1" x14ac:dyDescent="0.35">
      <c r="A278" s="498" t="s">
        <v>174</v>
      </c>
      <c r="B278" s="498"/>
      <c r="C278" s="498"/>
      <c r="D278" s="498"/>
      <c r="E278" s="498"/>
      <c r="F278" s="498"/>
      <c r="G278" s="498"/>
    </row>
    <row r="279" spans="1:7" x14ac:dyDescent="0.3">
      <c r="A279" s="207">
        <v>1</v>
      </c>
      <c r="B279" s="330">
        <v>2.2000000000000002</v>
      </c>
      <c r="C279" s="226" t="s">
        <v>175</v>
      </c>
      <c r="D279" s="208" t="s">
        <v>36</v>
      </c>
      <c r="E279" s="247">
        <v>0.19</v>
      </c>
      <c r="F279" s="446"/>
      <c r="G279" s="416">
        <f>F279*E279</f>
        <v>0</v>
      </c>
    </row>
    <row r="280" spans="1:7" x14ac:dyDescent="0.3">
      <c r="A280" s="209">
        <v>2</v>
      </c>
      <c r="B280" s="331">
        <v>2.4</v>
      </c>
      <c r="C280" s="227" t="s">
        <v>176</v>
      </c>
      <c r="D280" s="208" t="s">
        <v>36</v>
      </c>
      <c r="E280" s="247">
        <v>0.19</v>
      </c>
      <c r="F280" s="446"/>
      <c r="G280" s="416">
        <f>F280*E280</f>
        <v>0</v>
      </c>
    </row>
    <row r="281" spans="1:7" ht="36" x14ac:dyDescent="0.3">
      <c r="A281" s="354">
        <v>4</v>
      </c>
      <c r="B281" s="327" t="s">
        <v>179</v>
      </c>
      <c r="C281" s="228" t="s">
        <v>180</v>
      </c>
      <c r="D281" s="217" t="s">
        <v>37</v>
      </c>
      <c r="E281" s="247">
        <v>17.5</v>
      </c>
      <c r="F281" s="446"/>
      <c r="G281" s="416">
        <f>F281*E281</f>
        <v>0</v>
      </c>
    </row>
    <row r="282" spans="1:7" ht="16.5" thickBot="1" x14ac:dyDescent="0.35">
      <c r="A282" s="491" t="s">
        <v>183</v>
      </c>
      <c r="B282" s="492"/>
      <c r="C282" s="492"/>
      <c r="D282" s="492"/>
      <c r="E282" s="492"/>
      <c r="F282" s="493"/>
      <c r="G282" s="421">
        <f>SUM(G279:G281)</f>
        <v>0</v>
      </c>
    </row>
    <row r="283" spans="1:7" ht="16.5" thickBot="1" x14ac:dyDescent="0.35">
      <c r="A283" s="497" t="s">
        <v>184</v>
      </c>
      <c r="B283" s="498"/>
      <c r="C283" s="498"/>
      <c r="D283" s="498"/>
      <c r="E283" s="498"/>
      <c r="F283" s="498"/>
      <c r="G283" s="499"/>
    </row>
    <row r="284" spans="1:7" ht="72" x14ac:dyDescent="0.3">
      <c r="A284" s="209">
        <v>5</v>
      </c>
      <c r="B284" s="334">
        <v>3.2</v>
      </c>
      <c r="C284" s="230" t="s">
        <v>317</v>
      </c>
      <c r="D284" s="217" t="s">
        <v>39</v>
      </c>
      <c r="E284" s="248">
        <f>469-100</f>
        <v>369</v>
      </c>
      <c r="F284" s="455"/>
      <c r="G284" s="420">
        <f>F284*E284</f>
        <v>0</v>
      </c>
    </row>
    <row r="285" spans="1:7" ht="72" x14ac:dyDescent="0.3">
      <c r="A285" s="209">
        <v>6</v>
      </c>
      <c r="B285" s="334">
        <v>3.2</v>
      </c>
      <c r="C285" s="396" t="s">
        <v>344</v>
      </c>
      <c r="D285" s="217" t="s">
        <v>39</v>
      </c>
      <c r="E285" s="248">
        <v>100</v>
      </c>
      <c r="F285" s="455"/>
      <c r="G285" s="420">
        <f>F285*E285</f>
        <v>0</v>
      </c>
    </row>
    <row r="286" spans="1:7" x14ac:dyDescent="0.3">
      <c r="A286" s="209">
        <v>7</v>
      </c>
      <c r="B286" s="334">
        <v>3.3</v>
      </c>
      <c r="C286" s="231" t="s">
        <v>268</v>
      </c>
      <c r="D286" s="217" t="s">
        <v>38</v>
      </c>
      <c r="E286" s="252">
        <v>192</v>
      </c>
      <c r="F286" s="450"/>
      <c r="G286" s="420">
        <f>F286*E286</f>
        <v>0</v>
      </c>
    </row>
    <row r="287" spans="1:7" x14ac:dyDescent="0.3">
      <c r="A287" s="209">
        <v>8</v>
      </c>
      <c r="B287" s="334">
        <v>3.6</v>
      </c>
      <c r="C287" s="231" t="s">
        <v>187</v>
      </c>
      <c r="D287" s="217" t="s">
        <v>38</v>
      </c>
      <c r="E287" s="252">
        <v>1018</v>
      </c>
      <c r="F287" s="450"/>
      <c r="G287" s="420">
        <f>F287*E287</f>
        <v>0</v>
      </c>
    </row>
    <row r="288" spans="1:7" ht="90" x14ac:dyDescent="0.3">
      <c r="A288" s="209">
        <v>9</v>
      </c>
      <c r="B288" s="334">
        <v>3.4</v>
      </c>
      <c r="C288" s="227" t="s">
        <v>188</v>
      </c>
      <c r="D288" s="217" t="s">
        <v>39</v>
      </c>
      <c r="E288" s="252">
        <v>100</v>
      </c>
      <c r="F288" s="450"/>
      <c r="G288" s="420">
        <f>E288*F288</f>
        <v>0</v>
      </c>
    </row>
    <row r="289" spans="1:7" ht="36" x14ac:dyDescent="0.3">
      <c r="A289" s="352">
        <v>10</v>
      </c>
      <c r="B289" s="328" t="s">
        <v>189</v>
      </c>
      <c r="C289" s="230" t="s">
        <v>190</v>
      </c>
      <c r="D289" s="206" t="s">
        <v>40</v>
      </c>
      <c r="E289" s="245">
        <v>2</v>
      </c>
      <c r="F289" s="444"/>
      <c r="G289" s="412">
        <f>E289*F289</f>
        <v>0</v>
      </c>
    </row>
    <row r="290" spans="1:7" ht="90" x14ac:dyDescent="0.3">
      <c r="A290" s="211">
        <v>11</v>
      </c>
      <c r="B290" s="335">
        <v>8.5</v>
      </c>
      <c r="C290" s="396" t="s">
        <v>346</v>
      </c>
      <c r="D290" s="217" t="s">
        <v>38</v>
      </c>
      <c r="E290" s="253">
        <v>100</v>
      </c>
      <c r="F290" s="450"/>
      <c r="G290" s="420">
        <f>E290*F290</f>
        <v>0</v>
      </c>
    </row>
    <row r="291" spans="1:7" ht="36" x14ac:dyDescent="0.3">
      <c r="A291" s="352">
        <v>12</v>
      </c>
      <c r="B291" s="328" t="s">
        <v>191</v>
      </c>
      <c r="C291" s="230" t="s">
        <v>345</v>
      </c>
      <c r="D291" s="217" t="s">
        <v>38</v>
      </c>
      <c r="E291" s="253">
        <v>212</v>
      </c>
      <c r="F291" s="450"/>
      <c r="G291" s="420">
        <f>E291*F291</f>
        <v>0</v>
      </c>
    </row>
    <row r="292" spans="1:7" ht="16.5" thickBot="1" x14ac:dyDescent="0.35">
      <c r="A292" s="500" t="s">
        <v>192</v>
      </c>
      <c r="B292" s="501"/>
      <c r="C292" s="501"/>
      <c r="D292" s="501"/>
      <c r="E292" s="501"/>
      <c r="F292" s="501"/>
      <c r="G292" s="421">
        <f>SUM(G284:G291)</f>
        <v>0</v>
      </c>
    </row>
    <row r="293" spans="1:7" ht="16.5" thickBot="1" x14ac:dyDescent="0.35">
      <c r="A293" s="502" t="s">
        <v>193</v>
      </c>
      <c r="B293" s="490"/>
      <c r="C293" s="490"/>
      <c r="D293" s="490"/>
      <c r="E293" s="490"/>
      <c r="F293" s="490"/>
      <c r="G293" s="503"/>
    </row>
    <row r="294" spans="1:7" ht="72" x14ac:dyDescent="0.3">
      <c r="A294" s="212">
        <v>13</v>
      </c>
      <c r="B294" s="326" t="s">
        <v>67</v>
      </c>
      <c r="C294" s="232" t="s">
        <v>271</v>
      </c>
      <c r="D294" s="217" t="s">
        <v>39</v>
      </c>
      <c r="E294" s="252">
        <v>336</v>
      </c>
      <c r="F294" s="446"/>
      <c r="G294" s="422">
        <f>E294*F294</f>
        <v>0</v>
      </c>
    </row>
    <row r="295" spans="1:7" ht="36" x14ac:dyDescent="0.3">
      <c r="A295" s="209">
        <v>14</v>
      </c>
      <c r="B295" s="336">
        <v>4.2</v>
      </c>
      <c r="C295" s="233" t="s">
        <v>286</v>
      </c>
      <c r="D295" s="217" t="s">
        <v>38</v>
      </c>
      <c r="E295" s="248">
        <v>719</v>
      </c>
      <c r="F295" s="450"/>
      <c r="G295" s="416">
        <f>E295*F295</f>
        <v>0</v>
      </c>
    </row>
    <row r="296" spans="1:7" ht="36" x14ac:dyDescent="0.3">
      <c r="A296" s="209">
        <v>15</v>
      </c>
      <c r="B296" s="336">
        <v>4.62</v>
      </c>
      <c r="C296" s="227" t="s">
        <v>194</v>
      </c>
      <c r="D296" s="217" t="s">
        <v>38</v>
      </c>
      <c r="E296" s="254">
        <v>719</v>
      </c>
      <c r="F296" s="451"/>
      <c r="G296" s="420">
        <f>E296*F296</f>
        <v>0</v>
      </c>
    </row>
    <row r="297" spans="1:7" ht="36" x14ac:dyDescent="0.3">
      <c r="A297" s="209">
        <v>16</v>
      </c>
      <c r="B297" s="336">
        <v>4.43</v>
      </c>
      <c r="C297" s="227" t="s">
        <v>78</v>
      </c>
      <c r="D297" s="217" t="s">
        <v>37</v>
      </c>
      <c r="E297" s="254">
        <v>17.5</v>
      </c>
      <c r="F297" s="451"/>
      <c r="G297" s="420">
        <f>E297*F297</f>
        <v>0</v>
      </c>
    </row>
    <row r="298" spans="1:7" ht="16.5" thickBot="1" x14ac:dyDescent="0.35">
      <c r="A298" s="504" t="s">
        <v>196</v>
      </c>
      <c r="B298" s="505"/>
      <c r="C298" s="505"/>
      <c r="D298" s="505"/>
      <c r="E298" s="505"/>
      <c r="F298" s="505"/>
      <c r="G298" s="423">
        <f>SUM(G294:G297)</f>
        <v>0</v>
      </c>
    </row>
    <row r="299" spans="1:7" ht="16.5" thickBot="1" x14ac:dyDescent="0.35">
      <c r="A299" s="490" t="s">
        <v>197</v>
      </c>
      <c r="B299" s="490"/>
      <c r="C299" s="490"/>
      <c r="D299" s="490"/>
      <c r="E299" s="490"/>
      <c r="F299" s="490"/>
      <c r="G299" s="490"/>
    </row>
    <row r="300" spans="1:7" ht="36" x14ac:dyDescent="0.3">
      <c r="A300" s="211">
        <v>17</v>
      </c>
      <c r="B300" s="336">
        <v>4.5</v>
      </c>
      <c r="C300" s="234" t="s">
        <v>228</v>
      </c>
      <c r="D300" s="217" t="s">
        <v>37</v>
      </c>
      <c r="E300" s="248">
        <v>145</v>
      </c>
      <c r="F300" s="447"/>
      <c r="G300" s="416">
        <f>F300*E300</f>
        <v>0</v>
      </c>
    </row>
    <row r="301" spans="1:7" ht="16.5" thickBot="1" x14ac:dyDescent="0.35">
      <c r="A301" s="491" t="s">
        <v>200</v>
      </c>
      <c r="B301" s="492"/>
      <c r="C301" s="492"/>
      <c r="D301" s="492"/>
      <c r="E301" s="492"/>
      <c r="F301" s="493"/>
      <c r="G301" s="423">
        <f>SUM(G300:G300)</f>
        <v>0</v>
      </c>
    </row>
    <row r="302" spans="1:7" ht="15.75" x14ac:dyDescent="0.3">
      <c r="A302" s="479" t="s">
        <v>231</v>
      </c>
      <c r="B302" s="480"/>
      <c r="C302" s="480"/>
      <c r="D302" s="480"/>
      <c r="E302" s="480"/>
      <c r="F302" s="480"/>
      <c r="G302" s="429"/>
    </row>
    <row r="303" spans="1:7" ht="15.75" x14ac:dyDescent="0.3">
      <c r="A303" s="472" t="s">
        <v>35</v>
      </c>
      <c r="B303" s="473"/>
      <c r="C303" s="473"/>
      <c r="D303" s="473"/>
      <c r="E303" s="473"/>
      <c r="F303" s="473"/>
      <c r="G303" s="426">
        <f>G282</f>
        <v>0</v>
      </c>
    </row>
    <row r="304" spans="1:7" ht="15.75" x14ac:dyDescent="0.3">
      <c r="A304" s="472" t="s">
        <v>42</v>
      </c>
      <c r="B304" s="473"/>
      <c r="C304" s="473"/>
      <c r="D304" s="473"/>
      <c r="E304" s="473"/>
      <c r="F304" s="473"/>
      <c r="G304" s="426">
        <f>G292</f>
        <v>0</v>
      </c>
    </row>
    <row r="305" spans="1:12" ht="15.75" x14ac:dyDescent="0.3">
      <c r="A305" s="472" t="s">
        <v>219</v>
      </c>
      <c r="B305" s="473"/>
      <c r="C305" s="473"/>
      <c r="D305" s="473"/>
      <c r="E305" s="473"/>
      <c r="F305" s="473"/>
      <c r="G305" s="426">
        <f>G298</f>
        <v>0</v>
      </c>
    </row>
    <row r="306" spans="1:12" ht="15.75" x14ac:dyDescent="0.3">
      <c r="A306" s="472" t="s">
        <v>220</v>
      </c>
      <c r="B306" s="473"/>
      <c r="C306" s="473"/>
      <c r="D306" s="473"/>
      <c r="E306" s="473"/>
      <c r="F306" s="473"/>
      <c r="G306" s="427">
        <f>G301</f>
        <v>0</v>
      </c>
    </row>
    <row r="307" spans="1:12" ht="15.75" x14ac:dyDescent="0.3">
      <c r="A307" s="461" t="s">
        <v>222</v>
      </c>
      <c r="B307" s="462"/>
      <c r="C307" s="462"/>
      <c r="D307" s="462"/>
      <c r="E307" s="462"/>
      <c r="F307" s="462"/>
      <c r="G307" s="428">
        <f>SUM(G303:G306)</f>
        <v>0</v>
      </c>
    </row>
    <row r="308" spans="1:12" ht="18.75" thickBot="1" x14ac:dyDescent="0.4"/>
    <row r="309" spans="1:12" ht="16.5" thickBot="1" x14ac:dyDescent="0.35">
      <c r="A309" s="481" t="s">
        <v>232</v>
      </c>
      <c r="B309" s="482"/>
      <c r="C309" s="482"/>
      <c r="D309" s="482"/>
      <c r="E309" s="482"/>
      <c r="F309" s="482"/>
      <c r="G309" s="483"/>
    </row>
    <row r="310" spans="1:12" ht="46.5" customHeight="1" thickBot="1" x14ac:dyDescent="0.35">
      <c r="A310" s="484" t="s">
        <v>262</v>
      </c>
      <c r="B310" s="485"/>
      <c r="C310" s="485"/>
      <c r="D310" s="485"/>
      <c r="E310" s="485"/>
      <c r="F310" s="485"/>
      <c r="G310" s="486"/>
    </row>
    <row r="311" spans="1:12" ht="30.75" thickBot="1" x14ac:dyDescent="0.35">
      <c r="A311" s="349" t="s">
        <v>153</v>
      </c>
      <c r="B311" s="324" t="s">
        <v>154</v>
      </c>
      <c r="C311" s="222" t="s">
        <v>25</v>
      </c>
      <c r="D311" s="204" t="s">
        <v>155</v>
      </c>
      <c r="E311" s="242" t="s">
        <v>156</v>
      </c>
      <c r="F311" s="441" t="s">
        <v>157</v>
      </c>
      <c r="G311" s="413" t="s">
        <v>158</v>
      </c>
    </row>
    <row r="312" spans="1:12" ht="18.75" thickBot="1" x14ac:dyDescent="0.35">
      <c r="A312" s="350" t="s">
        <v>159</v>
      </c>
      <c r="B312" s="325" t="s">
        <v>160</v>
      </c>
      <c r="C312" s="223" t="s">
        <v>161</v>
      </c>
      <c r="D312" s="205" t="s">
        <v>162</v>
      </c>
      <c r="E312" s="243" t="s">
        <v>163</v>
      </c>
      <c r="F312" s="442" t="s">
        <v>164</v>
      </c>
      <c r="G312" s="414" t="s">
        <v>165</v>
      </c>
    </row>
    <row r="313" spans="1:12" ht="16.5" thickBot="1" x14ac:dyDescent="0.35">
      <c r="A313" s="487" t="s">
        <v>233</v>
      </c>
      <c r="B313" s="488"/>
      <c r="C313" s="488"/>
      <c r="D313" s="488"/>
      <c r="E313" s="488"/>
      <c r="F313" s="488"/>
      <c r="G313" s="489"/>
    </row>
    <row r="314" spans="1:12" ht="55.5" customHeight="1" x14ac:dyDescent="0.3">
      <c r="A314" s="357">
        <v>1</v>
      </c>
      <c r="B314" s="339" t="s">
        <v>234</v>
      </c>
      <c r="C314" s="224" t="s">
        <v>288</v>
      </c>
      <c r="D314" s="199" t="s">
        <v>235</v>
      </c>
      <c r="E314" s="244">
        <v>25</v>
      </c>
      <c r="F314" s="443"/>
      <c r="G314" s="411">
        <f>E314*F314</f>
        <v>0</v>
      </c>
    </row>
    <row r="315" spans="1:12" ht="72" x14ac:dyDescent="0.3">
      <c r="A315" s="352">
        <v>2</v>
      </c>
      <c r="B315" s="328" t="s">
        <v>234</v>
      </c>
      <c r="C315" s="225" t="s">
        <v>289</v>
      </c>
      <c r="D315" s="217" t="s">
        <v>37</v>
      </c>
      <c r="E315" s="245">
        <v>75</v>
      </c>
      <c r="F315" s="444"/>
      <c r="G315" s="412">
        <f>E315*F315</f>
        <v>0</v>
      </c>
    </row>
    <row r="316" spans="1:12" ht="54.75" thickBot="1" x14ac:dyDescent="0.35">
      <c r="A316" s="356">
        <v>3</v>
      </c>
      <c r="B316" s="338" t="s">
        <v>234</v>
      </c>
      <c r="C316" s="364" t="s">
        <v>290</v>
      </c>
      <c r="D316" s="365" t="s">
        <v>39</v>
      </c>
      <c r="E316" s="366">
        <v>2</v>
      </c>
      <c r="F316" s="456"/>
      <c r="G316" s="437">
        <f>E316*F316</f>
        <v>0</v>
      </c>
    </row>
    <row r="317" spans="1:12" s="307" customFormat="1" ht="19.5" thickBot="1" x14ac:dyDescent="0.35">
      <c r="A317" s="372"/>
      <c r="B317" s="373"/>
      <c r="C317" s="361" t="s">
        <v>300</v>
      </c>
      <c r="D317" s="362"/>
      <c r="E317" s="362"/>
      <c r="F317" s="362"/>
      <c r="G317" s="438"/>
      <c r="H317" s="363"/>
      <c r="I317" s="363"/>
      <c r="L317" s="315"/>
    </row>
    <row r="318" spans="1:12" customFormat="1" ht="54.75" customHeight="1" x14ac:dyDescent="0.3">
      <c r="A318" s="367">
        <v>4</v>
      </c>
      <c r="B318" s="367" t="s">
        <v>307</v>
      </c>
      <c r="C318" s="368" t="s">
        <v>299</v>
      </c>
      <c r="D318" s="369" t="s">
        <v>40</v>
      </c>
      <c r="E318" s="370">
        <v>2</v>
      </c>
      <c r="F318" s="457"/>
      <c r="G318" s="371">
        <f>E318*F318</f>
        <v>0</v>
      </c>
      <c r="H318" s="1"/>
    </row>
    <row r="319" spans="1:12" customFormat="1" ht="61.5" customHeight="1" thickBot="1" x14ac:dyDescent="0.35">
      <c r="A319" s="367">
        <v>5</v>
      </c>
      <c r="B319" s="367"/>
      <c r="C319" s="368" t="s">
        <v>325</v>
      </c>
      <c r="D319" s="217" t="s">
        <v>37</v>
      </c>
      <c r="E319" s="370">
        <v>20</v>
      </c>
      <c r="F319" s="457"/>
      <c r="G319" s="371">
        <f>E319*F319</f>
        <v>0</v>
      </c>
      <c r="H319" s="1"/>
    </row>
    <row r="320" spans="1:12" ht="16.5" thickBot="1" x14ac:dyDescent="0.35">
      <c r="A320" s="474" t="s">
        <v>236</v>
      </c>
      <c r="B320" s="475"/>
      <c r="C320" s="475"/>
      <c r="D320" s="475"/>
      <c r="E320" s="475"/>
      <c r="F320" s="475"/>
      <c r="G320" s="439">
        <f>SUM(G314:G319)</f>
        <v>0</v>
      </c>
    </row>
    <row r="321" spans="1:7" ht="18.75" thickBot="1" x14ac:dyDescent="0.4"/>
    <row r="322" spans="1:7" ht="18.75" thickBot="1" x14ac:dyDescent="0.4">
      <c r="A322" s="476" t="s">
        <v>237</v>
      </c>
      <c r="B322" s="477"/>
      <c r="C322" s="477"/>
      <c r="D322" s="477"/>
      <c r="E322" s="477"/>
      <c r="F322" s="477"/>
      <c r="G322" s="478"/>
    </row>
    <row r="323" spans="1:7" ht="15.75" x14ac:dyDescent="0.3">
      <c r="A323" s="479" t="s">
        <v>238</v>
      </c>
      <c r="B323" s="480"/>
      <c r="C323" s="480"/>
      <c r="D323" s="480"/>
      <c r="E323" s="480"/>
      <c r="F323" s="480"/>
      <c r="G323" s="429"/>
    </row>
    <row r="324" spans="1:7" ht="15.75" x14ac:dyDescent="0.3">
      <c r="A324" s="472" t="s">
        <v>239</v>
      </c>
      <c r="B324" s="473"/>
      <c r="C324" s="473"/>
      <c r="D324" s="473"/>
      <c r="E324" s="473"/>
      <c r="F324" s="473"/>
      <c r="G324" s="426">
        <f>$G$96</f>
        <v>0</v>
      </c>
    </row>
    <row r="325" spans="1:7" ht="15.75" x14ac:dyDescent="0.3">
      <c r="A325" s="472" t="s">
        <v>240</v>
      </c>
      <c r="B325" s="473"/>
      <c r="C325" s="473"/>
      <c r="D325" s="473"/>
      <c r="E325" s="473"/>
      <c r="F325" s="473"/>
      <c r="G325" s="426">
        <f>$G$132</f>
        <v>0</v>
      </c>
    </row>
    <row r="326" spans="1:7" ht="15.75" x14ac:dyDescent="0.3">
      <c r="A326" s="472" t="s">
        <v>241</v>
      </c>
      <c r="B326" s="473"/>
      <c r="C326" s="473"/>
      <c r="D326" s="473"/>
      <c r="E326" s="473"/>
      <c r="F326" s="473"/>
      <c r="G326" s="426">
        <f>$G$163</f>
        <v>0</v>
      </c>
    </row>
    <row r="327" spans="1:7" ht="15.75" x14ac:dyDescent="0.3">
      <c r="A327" s="472" t="s">
        <v>242</v>
      </c>
      <c r="B327" s="473"/>
      <c r="C327" s="473"/>
      <c r="D327" s="473"/>
      <c r="E327" s="473"/>
      <c r="F327" s="473"/>
      <c r="G327" s="426">
        <f>$G$199</f>
        <v>0</v>
      </c>
    </row>
    <row r="328" spans="1:7" ht="15.75" x14ac:dyDescent="0.3">
      <c r="A328" s="472" t="s">
        <v>243</v>
      </c>
      <c r="B328" s="473"/>
      <c r="C328" s="473"/>
      <c r="D328" s="473"/>
      <c r="E328" s="473"/>
      <c r="F328" s="473"/>
      <c r="G328" s="427">
        <f>$G$235</f>
        <v>0</v>
      </c>
    </row>
    <row r="329" spans="1:7" ht="15.75" x14ac:dyDescent="0.3">
      <c r="A329" s="472" t="s">
        <v>244</v>
      </c>
      <c r="B329" s="473"/>
      <c r="C329" s="473"/>
      <c r="D329" s="473"/>
      <c r="E329" s="473"/>
      <c r="F329" s="473"/>
      <c r="G329" s="427">
        <f>$G$273</f>
        <v>0</v>
      </c>
    </row>
    <row r="330" spans="1:7" ht="15.75" x14ac:dyDescent="0.3">
      <c r="A330" s="472" t="s">
        <v>245</v>
      </c>
      <c r="B330" s="473"/>
      <c r="C330" s="473"/>
      <c r="D330" s="473"/>
      <c r="E330" s="473"/>
      <c r="F330" s="473"/>
      <c r="G330" s="427">
        <f>$G$307</f>
        <v>0</v>
      </c>
    </row>
    <row r="331" spans="1:7" x14ac:dyDescent="0.35">
      <c r="A331" s="458" t="s">
        <v>246</v>
      </c>
      <c r="B331" s="459"/>
      <c r="C331" s="459"/>
      <c r="D331" s="459"/>
      <c r="E331" s="459"/>
      <c r="F331" s="460"/>
      <c r="G331" s="427">
        <f>$G$320</f>
        <v>0</v>
      </c>
    </row>
    <row r="332" spans="1:7" ht="15.75" x14ac:dyDescent="0.3">
      <c r="A332" s="461" t="s">
        <v>141</v>
      </c>
      <c r="B332" s="462"/>
      <c r="C332" s="462"/>
      <c r="D332" s="462"/>
      <c r="E332" s="462"/>
      <c r="F332" s="462"/>
      <c r="G332" s="428">
        <f>SUM(G324:G331)</f>
        <v>0</v>
      </c>
    </row>
  </sheetData>
  <mergeCells count="160">
    <mergeCell ref="A1:G1"/>
    <mergeCell ref="A2:G2"/>
    <mergeCell ref="A3:G3"/>
    <mergeCell ref="C6:G6"/>
    <mergeCell ref="C7:G7"/>
    <mergeCell ref="C14:G14"/>
    <mergeCell ref="C15:G15"/>
    <mergeCell ref="C16:G16"/>
    <mergeCell ref="C17:G17"/>
    <mergeCell ref="C18:G18"/>
    <mergeCell ref="C19:G19"/>
    <mergeCell ref="C8:G8"/>
    <mergeCell ref="C9:G9"/>
    <mergeCell ref="C10:G10"/>
    <mergeCell ref="C11:G11"/>
    <mergeCell ref="C12:G12"/>
    <mergeCell ref="C13:G13"/>
    <mergeCell ref="A50:G50"/>
    <mergeCell ref="A56:F56"/>
    <mergeCell ref="A57:G57"/>
    <mergeCell ref="A62:F62"/>
    <mergeCell ref="A32:G32"/>
    <mergeCell ref="A41:F41"/>
    <mergeCell ref="A42:G42"/>
    <mergeCell ref="A49:F49"/>
    <mergeCell ref="C20:G20"/>
    <mergeCell ref="A21:G21"/>
    <mergeCell ref="A24:G24"/>
    <mergeCell ref="A83:F83"/>
    <mergeCell ref="A84:G84"/>
    <mergeCell ref="A86:F86"/>
    <mergeCell ref="A87:F87"/>
    <mergeCell ref="A90:F90"/>
    <mergeCell ref="A63:G63"/>
    <mergeCell ref="A64:G64"/>
    <mergeCell ref="A68:F68"/>
    <mergeCell ref="A69:G69"/>
    <mergeCell ref="A77:F77"/>
    <mergeCell ref="A78:G78"/>
    <mergeCell ref="A101:G101"/>
    <mergeCell ref="A105:F105"/>
    <mergeCell ref="A106:G106"/>
    <mergeCell ref="A97:G97"/>
    <mergeCell ref="A98:G98"/>
    <mergeCell ref="A91:F91"/>
    <mergeCell ref="A92:F92"/>
    <mergeCell ref="A93:F93"/>
    <mergeCell ref="A94:F94"/>
    <mergeCell ref="A95:F95"/>
    <mergeCell ref="A127:F127"/>
    <mergeCell ref="A128:F128"/>
    <mergeCell ref="A129:F129"/>
    <mergeCell ref="A130:F130"/>
    <mergeCell ref="A131:F131"/>
    <mergeCell ref="A112:F112"/>
    <mergeCell ref="A113:G113"/>
    <mergeCell ref="A119:F119"/>
    <mergeCell ref="A120:G120"/>
    <mergeCell ref="A125:F125"/>
    <mergeCell ref="A142:G142"/>
    <mergeCell ref="A146:F146"/>
    <mergeCell ref="A147:G147"/>
    <mergeCell ref="A152:F152"/>
    <mergeCell ref="A153:G153"/>
    <mergeCell ref="A137:G137"/>
    <mergeCell ref="A141:F141"/>
    <mergeCell ref="A132:F132"/>
    <mergeCell ref="A133:G133"/>
    <mergeCell ref="A134:G134"/>
    <mergeCell ref="A168:G168"/>
    <mergeCell ref="A171:F171"/>
    <mergeCell ref="A162:F162"/>
    <mergeCell ref="A163:F163"/>
    <mergeCell ref="A164:G164"/>
    <mergeCell ref="A165:G165"/>
    <mergeCell ref="A156:F156"/>
    <mergeCell ref="A158:F158"/>
    <mergeCell ref="A159:F159"/>
    <mergeCell ref="A160:F160"/>
    <mergeCell ref="A161:F161"/>
    <mergeCell ref="A187:G187"/>
    <mergeCell ref="A192:F192"/>
    <mergeCell ref="A194:F194"/>
    <mergeCell ref="A195:F195"/>
    <mergeCell ref="A196:F196"/>
    <mergeCell ref="A172:G172"/>
    <mergeCell ref="A180:F180"/>
    <mergeCell ref="A181:G181"/>
    <mergeCell ref="A186:F186"/>
    <mergeCell ref="A209:F209"/>
    <mergeCell ref="A210:G210"/>
    <mergeCell ref="A217:F217"/>
    <mergeCell ref="A218:G218"/>
    <mergeCell ref="A240:G240"/>
    <mergeCell ref="A201:G201"/>
    <mergeCell ref="A204:G204"/>
    <mergeCell ref="A197:F197"/>
    <mergeCell ref="A198:F198"/>
    <mergeCell ref="A199:F199"/>
    <mergeCell ref="A200:G200"/>
    <mergeCell ref="A255:F255"/>
    <mergeCell ref="A236:G236"/>
    <mergeCell ref="A237:G237"/>
    <mergeCell ref="A231:F231"/>
    <mergeCell ref="A232:F232"/>
    <mergeCell ref="A233:F233"/>
    <mergeCell ref="A234:F234"/>
    <mergeCell ref="A235:F235"/>
    <mergeCell ref="A223:F223"/>
    <mergeCell ref="A224:G224"/>
    <mergeCell ref="A229:F229"/>
    <mergeCell ref="A230:F230"/>
    <mergeCell ref="A302:F302"/>
    <mergeCell ref="A303:F303"/>
    <mergeCell ref="A31:F31"/>
    <mergeCell ref="A89:G89"/>
    <mergeCell ref="A283:G283"/>
    <mergeCell ref="A292:F292"/>
    <mergeCell ref="A293:G293"/>
    <mergeCell ref="A298:F298"/>
    <mergeCell ref="A278:G278"/>
    <mergeCell ref="A282:F282"/>
    <mergeCell ref="A273:F273"/>
    <mergeCell ref="A274:G274"/>
    <mergeCell ref="A275:G275"/>
    <mergeCell ref="A268:F268"/>
    <mergeCell ref="A269:F269"/>
    <mergeCell ref="A270:F270"/>
    <mergeCell ref="A271:F271"/>
    <mergeCell ref="A272:F272"/>
    <mergeCell ref="A256:G256"/>
    <mergeCell ref="A261:F261"/>
    <mergeCell ref="A262:G262"/>
    <mergeCell ref="A267:F267"/>
    <mergeCell ref="A245:F245"/>
    <mergeCell ref="A246:G246"/>
    <mergeCell ref="A331:F331"/>
    <mergeCell ref="A332:F332"/>
    <mergeCell ref="B4:G4"/>
    <mergeCell ref="B5:G5"/>
    <mergeCell ref="A96:F96"/>
    <mergeCell ref="A325:F325"/>
    <mergeCell ref="A326:F326"/>
    <mergeCell ref="A327:F327"/>
    <mergeCell ref="A328:F328"/>
    <mergeCell ref="A329:F329"/>
    <mergeCell ref="A330:F330"/>
    <mergeCell ref="A320:F320"/>
    <mergeCell ref="A322:G322"/>
    <mergeCell ref="A323:F323"/>
    <mergeCell ref="A324:F324"/>
    <mergeCell ref="A309:G309"/>
    <mergeCell ref="A310:G310"/>
    <mergeCell ref="A313:G313"/>
    <mergeCell ref="A304:F304"/>
    <mergeCell ref="A305:F305"/>
    <mergeCell ref="A306:F306"/>
    <mergeCell ref="A307:F307"/>
    <mergeCell ref="A299:G299"/>
    <mergeCell ref="A301:F301"/>
  </mergeCells>
  <pageMargins left="0.85" right="0.15748031496062992" top="0.74803149606299213" bottom="0.31496062992125984" header="0.31496062992125984" footer="0.31496062992125984"/>
  <pageSetup paperSize="9" orientation="portrait" r:id="rId1"/>
  <headerFooter>
    <oddFooter xml:space="preserve">&amp;R&amp;P+25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J141"/>
  <sheetViews>
    <sheetView view="pageBreakPreview" topLeftCell="A34" zoomScale="87" zoomScaleNormal="115" zoomScaleSheetLayoutView="87" zoomScalePageLayoutView="40" workbookViewId="0">
      <selection activeCell="G28" sqref="G28"/>
    </sheetView>
  </sheetViews>
  <sheetFormatPr defaultRowHeight="18" x14ac:dyDescent="0.35"/>
  <cols>
    <col min="1" max="1" width="7.7109375" style="21" customWidth="1"/>
    <col min="2" max="2" width="11.7109375" style="42" customWidth="1"/>
    <col min="3" max="3" width="64.140625" style="22" customWidth="1"/>
    <col min="4" max="4" width="9" style="124" customWidth="1"/>
    <col min="5" max="5" width="15.5703125" style="144" bestFit="1" customWidth="1"/>
    <col min="6" max="6" width="15.42578125" style="267" customWidth="1"/>
    <col min="7" max="7" width="17.5703125" style="153" customWidth="1"/>
    <col min="8" max="36" width="8.85546875" style="1"/>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7" ht="84.75" customHeight="1" thickBot="1" x14ac:dyDescent="0.3">
      <c r="A1" s="582" t="s">
        <v>323</v>
      </c>
      <c r="B1" s="583"/>
      <c r="C1" s="583"/>
      <c r="D1" s="583"/>
      <c r="E1" s="583"/>
      <c r="F1" s="583"/>
      <c r="G1" s="584"/>
    </row>
    <row r="2" spans="1:7" ht="19.5" thickBot="1" x14ac:dyDescent="0.3">
      <c r="A2" s="585" t="s">
        <v>0</v>
      </c>
      <c r="B2" s="586"/>
      <c r="C2" s="586"/>
      <c r="D2" s="586"/>
      <c r="E2" s="586"/>
      <c r="F2" s="586"/>
      <c r="G2" s="587"/>
    </row>
    <row r="3" spans="1:7" ht="19.149999999999999" customHeight="1" thickBot="1" x14ac:dyDescent="0.3">
      <c r="A3" s="588" t="s">
        <v>79</v>
      </c>
      <c r="B3" s="589"/>
      <c r="C3" s="589"/>
      <c r="D3" s="589"/>
      <c r="E3" s="589"/>
      <c r="F3" s="589"/>
      <c r="G3" s="590"/>
    </row>
    <row r="4" spans="1:7" ht="24" customHeight="1" thickBot="1" x14ac:dyDescent="0.3">
      <c r="A4" s="13"/>
      <c r="B4" s="32"/>
      <c r="C4" s="591" t="s">
        <v>1</v>
      </c>
      <c r="D4" s="591"/>
      <c r="E4" s="591"/>
      <c r="F4" s="591"/>
      <c r="G4" s="592"/>
    </row>
    <row r="5" spans="1:7" ht="60" customHeight="1" x14ac:dyDescent="0.25">
      <c r="A5" s="14"/>
      <c r="B5" s="218" t="s">
        <v>2</v>
      </c>
      <c r="C5" s="593" t="s">
        <v>3</v>
      </c>
      <c r="D5" s="594"/>
      <c r="E5" s="594"/>
      <c r="F5" s="594"/>
      <c r="G5" s="595"/>
    </row>
    <row r="6" spans="1:7" ht="134.25" customHeight="1" x14ac:dyDescent="0.25">
      <c r="A6" s="15"/>
      <c r="B6" s="219" t="s">
        <v>4</v>
      </c>
      <c r="C6" s="572" t="s">
        <v>5</v>
      </c>
      <c r="D6" s="572"/>
      <c r="E6" s="572"/>
      <c r="F6" s="572"/>
      <c r="G6" s="573"/>
    </row>
    <row r="7" spans="1:7" ht="81" customHeight="1" x14ac:dyDescent="0.25">
      <c r="A7" s="25"/>
      <c r="B7" s="219" t="s">
        <v>6</v>
      </c>
      <c r="C7" s="572" t="s">
        <v>7</v>
      </c>
      <c r="D7" s="572"/>
      <c r="E7" s="572"/>
      <c r="F7" s="572"/>
      <c r="G7" s="573"/>
    </row>
    <row r="8" spans="1:7" ht="76.5" customHeight="1" x14ac:dyDescent="0.25">
      <c r="A8" s="25"/>
      <c r="B8" s="219" t="s">
        <v>8</v>
      </c>
      <c r="C8" s="572" t="s">
        <v>70</v>
      </c>
      <c r="D8" s="572"/>
      <c r="E8" s="572"/>
      <c r="F8" s="572"/>
      <c r="G8" s="573"/>
    </row>
    <row r="9" spans="1:7" ht="207" customHeight="1" x14ac:dyDescent="0.25">
      <c r="A9" s="25"/>
      <c r="B9" s="219" t="s">
        <v>9</v>
      </c>
      <c r="C9" s="596" t="s">
        <v>328</v>
      </c>
      <c r="D9" s="596"/>
      <c r="E9" s="596"/>
      <c r="F9" s="596"/>
      <c r="G9" s="597"/>
    </row>
    <row r="10" spans="1:7" ht="81.599999999999994" customHeight="1" x14ac:dyDescent="0.25">
      <c r="A10" s="25"/>
      <c r="B10" s="219" t="s">
        <v>10</v>
      </c>
      <c r="C10" s="572" t="s">
        <v>55</v>
      </c>
      <c r="D10" s="572"/>
      <c r="E10" s="572"/>
      <c r="F10" s="572"/>
      <c r="G10" s="573"/>
    </row>
    <row r="11" spans="1:7" ht="39" customHeight="1" x14ac:dyDescent="0.25">
      <c r="A11" s="25"/>
      <c r="B11" s="219" t="s">
        <v>11</v>
      </c>
      <c r="C11" s="596" t="s">
        <v>340</v>
      </c>
      <c r="D11" s="596"/>
      <c r="E11" s="596"/>
      <c r="F11" s="596"/>
      <c r="G11" s="597"/>
    </row>
    <row r="12" spans="1:7" ht="138" customHeight="1" x14ac:dyDescent="0.25">
      <c r="A12" s="25"/>
      <c r="B12" s="219" t="s">
        <v>12</v>
      </c>
      <c r="C12" s="572" t="s">
        <v>263</v>
      </c>
      <c r="D12" s="572"/>
      <c r="E12" s="572"/>
      <c r="F12" s="572"/>
      <c r="G12" s="573"/>
    </row>
    <row r="13" spans="1:7" ht="72.599999999999994" customHeight="1" x14ac:dyDescent="0.25">
      <c r="A13" s="25"/>
      <c r="B13" s="220" t="s">
        <v>13</v>
      </c>
      <c r="C13" s="572" t="s">
        <v>14</v>
      </c>
      <c r="D13" s="572"/>
      <c r="E13" s="572"/>
      <c r="F13" s="572"/>
      <c r="G13" s="573"/>
    </row>
    <row r="14" spans="1:7" ht="108" customHeight="1" x14ac:dyDescent="0.25">
      <c r="A14" s="25"/>
      <c r="B14" s="219" t="s">
        <v>15</v>
      </c>
      <c r="C14" s="572" t="s">
        <v>264</v>
      </c>
      <c r="D14" s="572"/>
      <c r="E14" s="572"/>
      <c r="F14" s="572"/>
      <c r="G14" s="573"/>
    </row>
    <row r="15" spans="1:7" ht="189" customHeight="1" x14ac:dyDescent="0.25">
      <c r="A15" s="25"/>
      <c r="B15" s="219" t="s">
        <v>16</v>
      </c>
      <c r="C15" s="572" t="s">
        <v>17</v>
      </c>
      <c r="D15" s="572"/>
      <c r="E15" s="572"/>
      <c r="F15" s="572"/>
      <c r="G15" s="573"/>
    </row>
    <row r="16" spans="1:7" ht="142.5" customHeight="1" x14ac:dyDescent="0.25">
      <c r="A16" s="25"/>
      <c r="B16" s="219" t="s">
        <v>18</v>
      </c>
      <c r="C16" s="572" t="s">
        <v>19</v>
      </c>
      <c r="D16" s="572"/>
      <c r="E16" s="572"/>
      <c r="F16" s="572"/>
      <c r="G16" s="573"/>
    </row>
    <row r="17" spans="1:36" ht="96.75" customHeight="1" x14ac:dyDescent="0.25">
      <c r="A17" s="25"/>
      <c r="B17" s="219" t="s">
        <v>20</v>
      </c>
      <c r="C17" s="572" t="s">
        <v>21</v>
      </c>
      <c r="D17" s="572"/>
      <c r="E17" s="572"/>
      <c r="F17" s="572"/>
      <c r="G17" s="573"/>
    </row>
    <row r="18" spans="1:36" ht="76.5" customHeight="1" x14ac:dyDescent="0.25">
      <c r="A18" s="25"/>
      <c r="B18" s="219" t="s">
        <v>22</v>
      </c>
      <c r="C18" s="572" t="s">
        <v>71</v>
      </c>
      <c r="D18" s="572"/>
      <c r="E18" s="572"/>
      <c r="F18" s="572"/>
      <c r="G18" s="573"/>
    </row>
    <row r="19" spans="1:36" ht="60.75" customHeight="1" thickBot="1" x14ac:dyDescent="0.3">
      <c r="A19" s="16"/>
      <c r="B19" s="221" t="s">
        <v>23</v>
      </c>
      <c r="C19" s="570" t="s">
        <v>72</v>
      </c>
      <c r="D19" s="570"/>
      <c r="E19" s="570"/>
      <c r="F19" s="570"/>
      <c r="G19" s="571"/>
    </row>
    <row r="20" spans="1:36" ht="18.75" thickBot="1" x14ac:dyDescent="0.4">
      <c r="A20" s="17"/>
      <c r="B20" s="33"/>
      <c r="C20" s="62"/>
      <c r="E20" s="136"/>
      <c r="G20" s="121"/>
    </row>
    <row r="21" spans="1:36" ht="54" x14ac:dyDescent="0.35">
      <c r="A21" s="14" t="s">
        <v>24</v>
      </c>
      <c r="B21" s="34" t="s">
        <v>50</v>
      </c>
      <c r="C21" s="63" t="s">
        <v>25</v>
      </c>
      <c r="D21" s="387" t="s">
        <v>26</v>
      </c>
      <c r="E21" s="388" t="s">
        <v>27</v>
      </c>
      <c r="F21" s="389" t="s">
        <v>28</v>
      </c>
      <c r="G21" s="390" t="s">
        <v>29</v>
      </c>
    </row>
    <row r="22" spans="1:36" ht="19.5" thickBot="1" x14ac:dyDescent="0.4">
      <c r="A22" s="18">
        <v>1</v>
      </c>
      <c r="B22" s="35">
        <v>2</v>
      </c>
      <c r="C22" s="64">
        <v>3</v>
      </c>
      <c r="D22" s="138">
        <v>4</v>
      </c>
      <c r="E22" s="138">
        <v>5</v>
      </c>
      <c r="F22" s="269">
        <v>6</v>
      </c>
      <c r="G22" s="156">
        <v>7</v>
      </c>
    </row>
    <row r="23" spans="1:36" ht="19.5" thickBot="1" x14ac:dyDescent="0.4">
      <c r="A23" s="19"/>
      <c r="B23" s="36"/>
      <c r="C23" s="283" t="s">
        <v>30</v>
      </c>
      <c r="D23" s="165"/>
      <c r="E23" s="139"/>
      <c r="F23" s="286"/>
      <c r="G23" s="284"/>
    </row>
    <row r="24" spans="1:36" ht="15.75" customHeight="1" x14ac:dyDescent="0.35">
      <c r="A24" s="5">
        <v>1</v>
      </c>
      <c r="B24" s="28" t="s">
        <v>60</v>
      </c>
      <c r="C24" s="88" t="s">
        <v>31</v>
      </c>
      <c r="D24" s="65" t="s">
        <v>32</v>
      </c>
      <c r="E24" s="66">
        <v>1</v>
      </c>
      <c r="F24" s="285"/>
      <c r="G24" s="150">
        <f t="shared" ref="G24:G29" si="0">E24*F24</f>
        <v>0</v>
      </c>
    </row>
    <row r="25" spans="1:36" ht="36" customHeight="1" x14ac:dyDescent="0.35">
      <c r="A25" s="24">
        <v>2</v>
      </c>
      <c r="B25" s="27" t="s">
        <v>51</v>
      </c>
      <c r="C25" s="89" t="s">
        <v>33</v>
      </c>
      <c r="D25" s="68" t="s">
        <v>32</v>
      </c>
      <c r="E25" s="67">
        <v>1</v>
      </c>
      <c r="F25" s="271"/>
      <c r="G25" s="151">
        <f t="shared" si="0"/>
        <v>0</v>
      </c>
    </row>
    <row r="26" spans="1:36" ht="26.25" customHeight="1" x14ac:dyDescent="0.35">
      <c r="A26" s="24">
        <v>3</v>
      </c>
      <c r="B26" s="29" t="s">
        <v>61</v>
      </c>
      <c r="C26" s="89" t="s">
        <v>34</v>
      </c>
      <c r="D26" s="68" t="s">
        <v>32</v>
      </c>
      <c r="E26" s="67">
        <v>1</v>
      </c>
      <c r="F26" s="271"/>
      <c r="G26" s="151">
        <f t="shared" si="0"/>
        <v>0</v>
      </c>
    </row>
    <row r="27" spans="1:36" ht="33.6" customHeight="1" x14ac:dyDescent="0.35">
      <c r="A27" s="24">
        <v>4</v>
      </c>
      <c r="B27" s="29" t="s">
        <v>62</v>
      </c>
      <c r="C27" s="90" t="s">
        <v>53</v>
      </c>
      <c r="D27" s="68" t="s">
        <v>32</v>
      </c>
      <c r="E27" s="67">
        <v>1</v>
      </c>
      <c r="F27" s="271"/>
      <c r="G27" s="151">
        <f t="shared" si="0"/>
        <v>0</v>
      </c>
    </row>
    <row r="28" spans="1:36" ht="59.25" customHeight="1" x14ac:dyDescent="0.35">
      <c r="A28" s="24">
        <v>5</v>
      </c>
      <c r="B28" s="29" t="s">
        <v>63</v>
      </c>
      <c r="C28" s="89" t="s">
        <v>54</v>
      </c>
      <c r="D28" s="68" t="s">
        <v>32</v>
      </c>
      <c r="E28" s="67">
        <v>1</v>
      </c>
      <c r="F28" s="271"/>
      <c r="G28" s="151">
        <f t="shared" si="0"/>
        <v>0</v>
      </c>
    </row>
    <row r="29" spans="1:36" ht="69.599999999999994" customHeight="1" thickBot="1" x14ac:dyDescent="0.4">
      <c r="A29" s="10">
        <v>6</v>
      </c>
      <c r="B29" s="37">
        <v>14</v>
      </c>
      <c r="C29" s="397" t="s">
        <v>330</v>
      </c>
      <c r="D29" s="69" t="s">
        <v>32</v>
      </c>
      <c r="E29" s="70">
        <v>1</v>
      </c>
      <c r="F29" s="391"/>
      <c r="G29" s="152">
        <f t="shared" si="0"/>
        <v>0</v>
      </c>
    </row>
    <row r="30" spans="1:36" ht="21" customHeight="1" thickBot="1" x14ac:dyDescent="0.4">
      <c r="A30" s="20"/>
      <c r="B30" s="38"/>
      <c r="C30" s="91"/>
      <c r="D30" s="543" t="s">
        <v>52</v>
      </c>
      <c r="E30" s="543"/>
      <c r="F30" s="544"/>
      <c r="G30" s="341">
        <f>SUM(G24:G29)</f>
        <v>0</v>
      </c>
    </row>
    <row r="31" spans="1:36" s="3" customFormat="1" ht="19.5" thickBot="1" x14ac:dyDescent="0.4">
      <c r="A31" s="4"/>
      <c r="B31" s="39"/>
      <c r="C31" s="283" t="s">
        <v>35</v>
      </c>
      <c r="D31" s="73"/>
      <c r="E31" s="73"/>
      <c r="F31" s="270"/>
      <c r="G31" s="11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row>
    <row r="32" spans="1:36" s="3" customFormat="1" ht="18" customHeight="1" x14ac:dyDescent="0.35">
      <c r="A32" s="50">
        <v>7</v>
      </c>
      <c r="B32" s="51" t="s">
        <v>302</v>
      </c>
      <c r="C32" s="92" t="s">
        <v>76</v>
      </c>
      <c r="D32" s="71" t="s">
        <v>36</v>
      </c>
      <c r="E32" s="72">
        <v>1.393</v>
      </c>
      <c r="F32" s="272"/>
      <c r="G32" s="157">
        <f>E32*F32</f>
        <v>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row>
    <row r="33" spans="1:36" s="3" customFormat="1" ht="22.5" customHeight="1" x14ac:dyDescent="0.35">
      <c r="A33" s="288">
        <v>8</v>
      </c>
      <c r="B33" s="54" t="s">
        <v>303</v>
      </c>
      <c r="C33" s="289" t="s">
        <v>56</v>
      </c>
      <c r="D33" s="82" t="s">
        <v>40</v>
      </c>
      <c r="E33" s="76">
        <v>9</v>
      </c>
      <c r="F33" s="392"/>
      <c r="G33" s="290">
        <f t="shared" ref="G33" si="1">E33*F33</f>
        <v>0</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row>
    <row r="34" spans="1:36" s="3" customFormat="1" ht="48" customHeight="1" x14ac:dyDescent="0.35">
      <c r="A34" s="52">
        <v>9</v>
      </c>
      <c r="B34" s="53" t="s">
        <v>64</v>
      </c>
      <c r="C34" s="93" t="s">
        <v>80</v>
      </c>
      <c r="D34" s="169" t="s">
        <v>37</v>
      </c>
      <c r="E34" s="75">
        <v>160</v>
      </c>
      <c r="F34" s="273"/>
      <c r="G34" s="158">
        <f>E34*F34</f>
        <v>0</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row>
    <row r="35" spans="1:36" s="3" customFormat="1" ht="54" x14ac:dyDescent="0.35">
      <c r="A35" s="52">
        <v>10</v>
      </c>
      <c r="B35" s="53" t="s">
        <v>177</v>
      </c>
      <c r="C35" s="93" t="s">
        <v>331</v>
      </c>
      <c r="D35" s="74" t="s">
        <v>38</v>
      </c>
      <c r="E35" s="75">
        <v>6799.34</v>
      </c>
      <c r="F35" s="273"/>
      <c r="G35" s="158">
        <f>E35*F35</f>
        <v>0</v>
      </c>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row>
    <row r="36" spans="1:36" s="3" customFormat="1" ht="20.45" customHeight="1" thickBot="1" x14ac:dyDescent="0.4">
      <c r="A36" s="192">
        <v>11</v>
      </c>
      <c r="B36" s="193" t="s">
        <v>104</v>
      </c>
      <c r="C36" s="101" t="s">
        <v>82</v>
      </c>
      <c r="D36" s="342" t="s">
        <v>40</v>
      </c>
      <c r="E36" s="343">
        <v>68</v>
      </c>
      <c r="F36" s="344"/>
      <c r="G36" s="293">
        <f t="shared" ref="G36" si="2">E36*F36</f>
        <v>0</v>
      </c>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row>
    <row r="37" spans="1:36" s="3" customFormat="1" ht="19.899999999999999" customHeight="1" thickBot="1" x14ac:dyDescent="0.4">
      <c r="A37" s="574" t="s">
        <v>41</v>
      </c>
      <c r="B37" s="575"/>
      <c r="C37" s="575"/>
      <c r="D37" s="575"/>
      <c r="E37" s="575"/>
      <c r="F37" s="576"/>
      <c r="G37" s="161">
        <f>SUM(G32:G36)</f>
        <v>0</v>
      </c>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36" s="3" customFormat="1" ht="16.149999999999999" customHeight="1" thickBot="1" x14ac:dyDescent="0.3">
      <c r="A38" s="281"/>
      <c r="B38" s="282"/>
      <c r="C38" s="577" t="s">
        <v>42</v>
      </c>
      <c r="D38" s="578"/>
      <c r="E38" s="578"/>
      <c r="F38" s="578"/>
      <c r="G38" s="579"/>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36" s="3" customFormat="1" ht="16.149999999999999" customHeight="1" x14ac:dyDescent="0.25">
      <c r="A39" s="374"/>
      <c r="B39" s="375"/>
      <c r="C39" s="376"/>
      <c r="D39" s="376"/>
      <c r="E39" s="376"/>
      <c r="F39" s="376"/>
      <c r="G39" s="377"/>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36" s="9" customFormat="1" ht="69.75" customHeight="1" x14ac:dyDescent="0.35">
      <c r="A40" s="30">
        <v>12</v>
      </c>
      <c r="B40" s="54" t="s">
        <v>65</v>
      </c>
      <c r="C40" s="94" t="s">
        <v>332</v>
      </c>
      <c r="D40" s="74" t="s">
        <v>39</v>
      </c>
      <c r="E40" s="76">
        <v>3561.46</v>
      </c>
      <c r="F40" s="274"/>
      <c r="G40" s="159">
        <f>E40*F40</f>
        <v>0</v>
      </c>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1:36" s="9" customFormat="1" ht="74.45" customHeight="1" x14ac:dyDescent="0.35">
      <c r="A41" s="378">
        <v>12</v>
      </c>
      <c r="B41" s="379" t="s">
        <v>65</v>
      </c>
      <c r="C41" s="94" t="s">
        <v>333</v>
      </c>
      <c r="D41" s="74" t="s">
        <v>39</v>
      </c>
      <c r="E41" s="380">
        <v>1500</v>
      </c>
      <c r="F41" s="381"/>
      <c r="G41" s="382">
        <f>E41*F41</f>
        <v>0</v>
      </c>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1:36" s="3" customFormat="1" ht="72" customHeight="1" x14ac:dyDescent="0.35">
      <c r="A42" s="383">
        <v>14</v>
      </c>
      <c r="B42" s="384" t="s">
        <v>322</v>
      </c>
      <c r="C42" s="93" t="s">
        <v>334</v>
      </c>
      <c r="D42" s="169" t="s">
        <v>39</v>
      </c>
      <c r="E42" s="385">
        <v>2000</v>
      </c>
      <c r="F42" s="386"/>
      <c r="G42" s="382">
        <f>E42*F42</f>
        <v>0</v>
      </c>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36" s="3" customFormat="1" ht="36.75" thickBot="1" x14ac:dyDescent="0.4">
      <c r="A43" s="46">
        <v>13</v>
      </c>
      <c r="B43" s="55" t="s">
        <v>66</v>
      </c>
      <c r="C43" s="95" t="s">
        <v>308</v>
      </c>
      <c r="D43" s="77" t="s">
        <v>38</v>
      </c>
      <c r="E43" s="78">
        <v>10553.19</v>
      </c>
      <c r="F43" s="275"/>
      <c r="G43" s="160">
        <f t="shared" ref="G43" si="3">E43*F43</f>
        <v>0</v>
      </c>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36" s="164" customFormat="1" ht="16.149999999999999" customHeight="1" thickBot="1" x14ac:dyDescent="0.3">
      <c r="A44" s="566" t="s">
        <v>43</v>
      </c>
      <c r="B44" s="566"/>
      <c r="C44" s="566"/>
      <c r="D44" s="566"/>
      <c r="E44" s="566"/>
      <c r="F44" s="566"/>
      <c r="G44" s="340">
        <f>SUM(G40:G43)</f>
        <v>0</v>
      </c>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row>
    <row r="45" spans="1:36" s="3" customFormat="1" ht="16.899999999999999" customHeight="1" thickBot="1" x14ac:dyDescent="0.4">
      <c r="A45" s="48"/>
      <c r="B45" s="49"/>
      <c r="C45" s="287" t="s">
        <v>291</v>
      </c>
      <c r="D45" s="79"/>
      <c r="E45" s="80"/>
      <c r="F45" s="276"/>
      <c r="G45" s="161"/>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row>
    <row r="46" spans="1:36" s="3" customFormat="1" ht="72" customHeight="1" x14ac:dyDescent="0.35">
      <c r="A46" s="52">
        <v>14</v>
      </c>
      <c r="B46" s="53" t="s">
        <v>67</v>
      </c>
      <c r="C46" s="96" t="s">
        <v>292</v>
      </c>
      <c r="D46" s="81" t="s">
        <v>39</v>
      </c>
      <c r="E46" s="75">
        <v>3400.22</v>
      </c>
      <c r="F46" s="273"/>
      <c r="G46" s="158">
        <f t="shared" ref="G46:G50" si="4">E46*F46</f>
        <v>0</v>
      </c>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row>
    <row r="47" spans="1:36" s="3" customFormat="1" ht="81" customHeight="1" x14ac:dyDescent="0.35">
      <c r="A47" s="52">
        <v>15</v>
      </c>
      <c r="B47" s="53" t="s">
        <v>306</v>
      </c>
      <c r="C47" s="96" t="s">
        <v>293</v>
      </c>
      <c r="D47" s="82" t="s">
        <v>37</v>
      </c>
      <c r="E47" s="75">
        <v>1130</v>
      </c>
      <c r="F47" s="273"/>
      <c r="G47" s="158">
        <f t="shared" si="4"/>
        <v>0</v>
      </c>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row>
    <row r="48" spans="1:36" s="3" customFormat="1" ht="87.75" customHeight="1" x14ac:dyDescent="0.35">
      <c r="A48" s="52">
        <v>16</v>
      </c>
      <c r="B48" s="53" t="s">
        <v>306</v>
      </c>
      <c r="C48" s="96" t="s">
        <v>81</v>
      </c>
      <c r="D48" s="82" t="s">
        <v>37</v>
      </c>
      <c r="E48" s="75">
        <v>1130</v>
      </c>
      <c r="F48" s="273"/>
      <c r="G48" s="158">
        <f t="shared" si="4"/>
        <v>0</v>
      </c>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row>
    <row r="49" spans="1:36" s="3" customFormat="1" ht="73.900000000000006" customHeight="1" x14ac:dyDescent="0.35">
      <c r="A49" s="52">
        <v>17</v>
      </c>
      <c r="B49" s="53" t="s">
        <v>68</v>
      </c>
      <c r="C49" s="96" t="s">
        <v>295</v>
      </c>
      <c r="D49" s="81" t="s">
        <v>38</v>
      </c>
      <c r="E49" s="75">
        <v>8686.7900000000009</v>
      </c>
      <c r="F49" s="273"/>
      <c r="G49" s="158">
        <f t="shared" si="4"/>
        <v>0</v>
      </c>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row>
    <row r="50" spans="1:36" s="3" customFormat="1" ht="56.45" customHeight="1" x14ac:dyDescent="0.35">
      <c r="A50" s="52">
        <v>18</v>
      </c>
      <c r="B50" s="53" t="s">
        <v>105</v>
      </c>
      <c r="C50" s="96" t="s">
        <v>294</v>
      </c>
      <c r="D50" s="81" t="s">
        <v>38</v>
      </c>
      <c r="E50" s="75">
        <v>927.5</v>
      </c>
      <c r="F50" s="273"/>
      <c r="G50" s="158">
        <f t="shared" si="4"/>
        <v>0</v>
      </c>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ht="38.25" customHeight="1" x14ac:dyDescent="0.35">
      <c r="A51" s="30">
        <v>19</v>
      </c>
      <c r="B51" s="54" t="s">
        <v>304</v>
      </c>
      <c r="C51" s="97" t="s">
        <v>78</v>
      </c>
      <c r="D51" s="82" t="s">
        <v>37</v>
      </c>
      <c r="E51" s="135">
        <v>160</v>
      </c>
      <c r="F51" s="277"/>
      <c r="G51" s="158">
        <f>E51*F51</f>
        <v>0</v>
      </c>
      <c r="H51"/>
      <c r="I51"/>
      <c r="J51"/>
      <c r="K51"/>
      <c r="L51"/>
      <c r="M51"/>
      <c r="N51"/>
      <c r="O51"/>
      <c r="P51"/>
      <c r="Q51"/>
      <c r="R51"/>
      <c r="S51"/>
      <c r="T51"/>
      <c r="U51"/>
      <c r="V51"/>
      <c r="W51"/>
      <c r="X51"/>
      <c r="Y51"/>
      <c r="Z51"/>
      <c r="AA51"/>
      <c r="AB51"/>
      <c r="AC51"/>
      <c r="AD51"/>
      <c r="AE51"/>
      <c r="AF51"/>
      <c r="AG51"/>
      <c r="AH51"/>
      <c r="AI51"/>
      <c r="AJ51"/>
    </row>
    <row r="52" spans="1:36" ht="55.15" customHeight="1" thickBot="1" x14ac:dyDescent="0.4">
      <c r="A52" s="46">
        <v>20</v>
      </c>
      <c r="B52" s="316" t="s">
        <v>305</v>
      </c>
      <c r="C52" s="98" t="s">
        <v>77</v>
      </c>
      <c r="D52" s="83" t="s">
        <v>38</v>
      </c>
      <c r="E52" s="78">
        <v>957</v>
      </c>
      <c r="F52" s="275"/>
      <c r="G52" s="160">
        <f t="shared" ref="G52" si="5">(E52*F52)</f>
        <v>0</v>
      </c>
      <c r="H52"/>
      <c r="I52"/>
      <c r="J52"/>
      <c r="K52"/>
      <c r="L52"/>
      <c r="M52"/>
      <c r="N52"/>
      <c r="O52"/>
      <c r="P52"/>
      <c r="Q52"/>
      <c r="R52"/>
      <c r="S52"/>
      <c r="T52"/>
      <c r="U52"/>
      <c r="V52"/>
      <c r="W52"/>
      <c r="X52"/>
      <c r="Y52"/>
      <c r="Z52"/>
      <c r="AA52"/>
      <c r="AB52"/>
      <c r="AC52"/>
      <c r="AD52"/>
      <c r="AE52"/>
      <c r="AF52"/>
      <c r="AG52"/>
      <c r="AH52"/>
      <c r="AI52"/>
      <c r="AJ52"/>
    </row>
    <row r="53" spans="1:36" s="3" customFormat="1" ht="20.25" customHeight="1" thickBot="1" x14ac:dyDescent="0.4">
      <c r="A53" s="566" t="s">
        <v>44</v>
      </c>
      <c r="B53" s="566"/>
      <c r="C53" s="566"/>
      <c r="D53" s="566"/>
      <c r="E53" s="566"/>
      <c r="F53" s="566"/>
      <c r="G53" s="161">
        <f>SUM(G46:G52)</f>
        <v>0</v>
      </c>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s="2" customFormat="1" ht="19.5" thickBot="1" x14ac:dyDescent="0.4">
      <c r="A54" s="31"/>
      <c r="B54" s="40"/>
      <c r="C54" s="292" t="s">
        <v>136</v>
      </c>
      <c r="D54" s="79"/>
      <c r="E54" s="140"/>
      <c r="F54" s="276"/>
      <c r="G54" s="161"/>
    </row>
    <row r="55" spans="1:36" s="2" customFormat="1" ht="18.75" x14ac:dyDescent="0.35">
      <c r="A55" s="52"/>
      <c r="B55" s="56"/>
      <c r="C55" s="96" t="s">
        <v>99</v>
      </c>
      <c r="D55" s="81"/>
      <c r="E55" s="75"/>
      <c r="F55" s="273"/>
      <c r="G55" s="158"/>
    </row>
    <row r="56" spans="1:36" s="2" customFormat="1" ht="72" x14ac:dyDescent="0.35">
      <c r="A56" s="52">
        <v>21</v>
      </c>
      <c r="B56" s="56" t="s">
        <v>302</v>
      </c>
      <c r="C56" s="96" t="s">
        <v>83</v>
      </c>
      <c r="D56" s="81" t="s">
        <v>37</v>
      </c>
      <c r="E56" s="75">
        <v>475.5</v>
      </c>
      <c r="F56" s="273"/>
      <c r="G56" s="158">
        <f>E56*F56</f>
        <v>0</v>
      </c>
    </row>
    <row r="57" spans="1:36" s="2" customFormat="1" ht="18.75" x14ac:dyDescent="0.35">
      <c r="A57" s="52"/>
      <c r="B57" s="56"/>
      <c r="C57" s="96" t="s">
        <v>100</v>
      </c>
      <c r="D57" s="81"/>
      <c r="E57" s="75"/>
      <c r="F57" s="273"/>
      <c r="G57" s="158"/>
    </row>
    <row r="58" spans="1:36" s="2" customFormat="1" ht="31.15" customHeight="1" x14ac:dyDescent="0.35">
      <c r="A58" s="556">
        <v>22</v>
      </c>
      <c r="B58" s="567" t="s">
        <v>65</v>
      </c>
      <c r="C58" s="99" t="s">
        <v>320</v>
      </c>
      <c r="D58" s="81" t="s">
        <v>39</v>
      </c>
      <c r="E58" s="75">
        <v>570.6</v>
      </c>
      <c r="F58" s="273"/>
      <c r="G58" s="158">
        <f>E58*F58</f>
        <v>0</v>
      </c>
    </row>
    <row r="59" spans="1:36" s="2" customFormat="1" ht="31.15" customHeight="1" x14ac:dyDescent="0.35">
      <c r="A59" s="557"/>
      <c r="B59" s="568"/>
      <c r="C59" s="96" t="s">
        <v>111</v>
      </c>
      <c r="D59" s="81" t="s">
        <v>39</v>
      </c>
      <c r="E59" s="75">
        <v>427.95</v>
      </c>
      <c r="F59" s="273"/>
      <c r="G59" s="158">
        <f>E59*F59</f>
        <v>0</v>
      </c>
    </row>
    <row r="60" spans="1:36" s="2" customFormat="1" ht="31.15" customHeight="1" x14ac:dyDescent="0.35">
      <c r="A60" s="558"/>
      <c r="B60" s="569"/>
      <c r="C60" s="96" t="s">
        <v>112</v>
      </c>
      <c r="D60" s="81" t="s">
        <v>39</v>
      </c>
      <c r="E60" s="75">
        <v>142.65</v>
      </c>
      <c r="F60" s="273"/>
      <c r="G60" s="158">
        <f t="shared" ref="G60:G71" si="6">E60*F60</f>
        <v>0</v>
      </c>
    </row>
    <row r="61" spans="1:36" s="2" customFormat="1" ht="18.75" x14ac:dyDescent="0.35">
      <c r="A61" s="52">
        <v>23</v>
      </c>
      <c r="B61" s="56"/>
      <c r="C61" s="96" t="s">
        <v>113</v>
      </c>
      <c r="D61" s="81" t="s">
        <v>88</v>
      </c>
      <c r="E61" s="75">
        <v>23.78</v>
      </c>
      <c r="F61" s="273"/>
      <c r="G61" s="158">
        <f t="shared" si="6"/>
        <v>0</v>
      </c>
    </row>
    <row r="62" spans="1:36" s="2" customFormat="1" ht="33.6" customHeight="1" x14ac:dyDescent="0.35">
      <c r="A62" s="52">
        <v>24</v>
      </c>
      <c r="B62" s="56"/>
      <c r="C62" s="99" t="s">
        <v>321</v>
      </c>
      <c r="D62" s="81" t="s">
        <v>38</v>
      </c>
      <c r="E62" s="75">
        <v>380.4</v>
      </c>
      <c r="F62" s="273"/>
      <c r="G62" s="158">
        <f t="shared" si="6"/>
        <v>0</v>
      </c>
    </row>
    <row r="63" spans="1:36" s="2" customFormat="1" ht="43.15" customHeight="1" x14ac:dyDescent="0.35">
      <c r="A63" s="52">
        <v>25</v>
      </c>
      <c r="B63" s="56"/>
      <c r="C63" s="96" t="s">
        <v>114</v>
      </c>
      <c r="D63" s="81" t="s">
        <v>39</v>
      </c>
      <c r="E63" s="75">
        <v>38.04</v>
      </c>
      <c r="F63" s="273"/>
      <c r="G63" s="158">
        <f t="shared" si="6"/>
        <v>0</v>
      </c>
    </row>
    <row r="64" spans="1:36" s="2" customFormat="1" ht="48.6" customHeight="1" x14ac:dyDescent="0.35">
      <c r="A64" s="52">
        <v>26</v>
      </c>
      <c r="B64" s="56"/>
      <c r="C64" s="99" t="s">
        <v>335</v>
      </c>
      <c r="D64" s="81" t="s">
        <v>39</v>
      </c>
      <c r="E64" s="75">
        <v>76.08</v>
      </c>
      <c r="F64" s="273"/>
      <c r="G64" s="158">
        <f t="shared" si="6"/>
        <v>0</v>
      </c>
    </row>
    <row r="65" spans="1:7" s="2" customFormat="1" ht="50.45" customHeight="1" x14ac:dyDescent="0.35">
      <c r="A65" s="52">
        <v>27</v>
      </c>
      <c r="B65" s="56"/>
      <c r="C65" s="99" t="s">
        <v>336</v>
      </c>
      <c r="D65" s="81" t="s">
        <v>37</v>
      </c>
      <c r="E65" s="75">
        <v>475.5</v>
      </c>
      <c r="F65" s="273"/>
      <c r="G65" s="158">
        <f t="shared" si="6"/>
        <v>0</v>
      </c>
    </row>
    <row r="66" spans="1:7" s="2" customFormat="1" ht="52.9" customHeight="1" x14ac:dyDescent="0.35">
      <c r="A66" s="52">
        <v>28</v>
      </c>
      <c r="B66" s="56"/>
      <c r="C66" s="96" t="s">
        <v>115</v>
      </c>
      <c r="D66" s="81" t="s">
        <v>39</v>
      </c>
      <c r="E66" s="75">
        <v>456.48</v>
      </c>
      <c r="F66" s="273"/>
      <c r="G66" s="158">
        <f t="shared" si="6"/>
        <v>0</v>
      </c>
    </row>
    <row r="67" spans="1:7" s="2" customFormat="1" ht="69.599999999999994" customHeight="1" x14ac:dyDescent="0.35">
      <c r="A67" s="52">
        <v>29</v>
      </c>
      <c r="B67" s="56" t="s">
        <v>65</v>
      </c>
      <c r="C67" s="96" t="s">
        <v>116</v>
      </c>
      <c r="D67" s="81" t="s">
        <v>39</v>
      </c>
      <c r="E67" s="75">
        <v>114.12</v>
      </c>
      <c r="F67" s="273"/>
      <c r="G67" s="158">
        <f t="shared" si="6"/>
        <v>0</v>
      </c>
    </row>
    <row r="68" spans="1:7" s="2" customFormat="1" ht="51.6" customHeight="1" x14ac:dyDescent="0.35">
      <c r="A68" s="52">
        <v>30</v>
      </c>
      <c r="B68" s="56"/>
      <c r="C68" s="93" t="s">
        <v>339</v>
      </c>
      <c r="D68" s="81" t="s">
        <v>39</v>
      </c>
      <c r="E68" s="75">
        <v>114.12</v>
      </c>
      <c r="F68" s="273"/>
      <c r="G68" s="158">
        <f t="shared" si="6"/>
        <v>0</v>
      </c>
    </row>
    <row r="69" spans="1:7" s="2" customFormat="1" ht="54.6" customHeight="1" x14ac:dyDescent="0.35">
      <c r="A69" s="52">
        <v>31</v>
      </c>
      <c r="B69" s="56"/>
      <c r="C69" s="96" t="s">
        <v>84</v>
      </c>
      <c r="D69" s="81" t="s">
        <v>39</v>
      </c>
      <c r="E69" s="75">
        <v>262.05</v>
      </c>
      <c r="F69" s="273"/>
      <c r="G69" s="158">
        <f t="shared" si="6"/>
        <v>0</v>
      </c>
    </row>
    <row r="70" spans="1:7" s="2" customFormat="1" ht="36" x14ac:dyDescent="0.35">
      <c r="A70" s="52">
        <v>32</v>
      </c>
      <c r="B70" s="56"/>
      <c r="C70" s="96" t="s">
        <v>85</v>
      </c>
      <c r="D70" s="81" t="s">
        <v>39</v>
      </c>
      <c r="E70" s="75">
        <v>151.87</v>
      </c>
      <c r="F70" s="273"/>
      <c r="G70" s="158">
        <f t="shared" si="6"/>
        <v>0</v>
      </c>
    </row>
    <row r="71" spans="1:7" s="2" customFormat="1" ht="36" x14ac:dyDescent="0.35">
      <c r="A71" s="52">
        <v>33</v>
      </c>
      <c r="B71" s="56"/>
      <c r="C71" s="96" t="s">
        <v>86</v>
      </c>
      <c r="D71" s="81" t="s">
        <v>39</v>
      </c>
      <c r="E71" s="75">
        <v>106.81</v>
      </c>
      <c r="F71" s="273"/>
      <c r="G71" s="158">
        <f t="shared" si="6"/>
        <v>0</v>
      </c>
    </row>
    <row r="72" spans="1:7" s="2" customFormat="1" ht="18.75" x14ac:dyDescent="0.35">
      <c r="A72" s="52"/>
      <c r="B72" s="56"/>
      <c r="C72" s="96" t="s">
        <v>101</v>
      </c>
      <c r="D72" s="81"/>
      <c r="E72" s="75"/>
      <c r="F72" s="273"/>
      <c r="G72" s="158"/>
    </row>
    <row r="73" spans="1:7" s="2" customFormat="1" ht="108" x14ac:dyDescent="0.35">
      <c r="A73" s="556">
        <v>34</v>
      </c>
      <c r="B73" s="551"/>
      <c r="C73" s="109" t="s">
        <v>106</v>
      </c>
      <c r="D73" s="81"/>
      <c r="E73" s="75"/>
      <c r="F73" s="273"/>
      <c r="G73" s="158"/>
    </row>
    <row r="74" spans="1:7" s="2" customFormat="1" x14ac:dyDescent="0.35">
      <c r="A74" s="557"/>
      <c r="B74" s="559"/>
      <c r="C74" s="109" t="s">
        <v>89</v>
      </c>
      <c r="D74" s="81" t="s">
        <v>37</v>
      </c>
      <c r="E74" s="75">
        <v>475.5</v>
      </c>
      <c r="F74" s="273"/>
      <c r="G74" s="158">
        <f>E74*F74</f>
        <v>0</v>
      </c>
    </row>
    <row r="75" spans="1:7" s="2" customFormat="1" x14ac:dyDescent="0.35">
      <c r="A75" s="558"/>
      <c r="B75" s="552"/>
      <c r="C75" s="109" t="s">
        <v>107</v>
      </c>
      <c r="D75" s="81" t="s">
        <v>40</v>
      </c>
      <c r="E75" s="75">
        <v>2</v>
      </c>
      <c r="F75" s="273"/>
      <c r="G75" s="158">
        <f>E75*F75</f>
        <v>0</v>
      </c>
    </row>
    <row r="76" spans="1:7" s="2" customFormat="1" ht="36" x14ac:dyDescent="0.35">
      <c r="A76" s="52">
        <v>35</v>
      </c>
      <c r="B76" s="57"/>
      <c r="C76" s="110" t="s">
        <v>87</v>
      </c>
      <c r="D76" s="81" t="s">
        <v>37</v>
      </c>
      <c r="E76" s="75">
        <v>1980.42</v>
      </c>
      <c r="F76" s="273"/>
      <c r="G76" s="158">
        <f>E76*F76</f>
        <v>0</v>
      </c>
    </row>
    <row r="77" spans="1:7" s="2" customFormat="1" ht="18.75" x14ac:dyDescent="0.35">
      <c r="A77" s="52"/>
      <c r="B77" s="56"/>
      <c r="C77" s="110" t="s">
        <v>102</v>
      </c>
      <c r="D77" s="81"/>
      <c r="E77" s="75"/>
      <c r="F77" s="273"/>
      <c r="G77" s="158"/>
    </row>
    <row r="78" spans="1:7" s="2" customFormat="1" ht="199.5" customHeight="1" x14ac:dyDescent="0.35">
      <c r="A78" s="556">
        <v>36</v>
      </c>
      <c r="B78" s="551"/>
      <c r="C78" s="108" t="s">
        <v>108</v>
      </c>
      <c r="D78" s="81"/>
      <c r="E78" s="75"/>
      <c r="F78" s="273"/>
      <c r="G78" s="158"/>
    </row>
    <row r="79" spans="1:7" s="2" customFormat="1" x14ac:dyDescent="0.35">
      <c r="A79" s="558"/>
      <c r="B79" s="552"/>
      <c r="C79" s="109" t="s">
        <v>90</v>
      </c>
      <c r="D79" s="81" t="s">
        <v>40</v>
      </c>
      <c r="E79" s="75">
        <v>11</v>
      </c>
      <c r="F79" s="273"/>
      <c r="G79" s="158">
        <f>E79*F79</f>
        <v>0</v>
      </c>
    </row>
    <row r="80" spans="1:7" s="2" customFormat="1" ht="99.6" customHeight="1" x14ac:dyDescent="0.35">
      <c r="A80" s="52">
        <v>37</v>
      </c>
      <c r="B80" s="56"/>
      <c r="C80" s="109" t="s">
        <v>144</v>
      </c>
      <c r="D80" s="81" t="s">
        <v>40</v>
      </c>
      <c r="E80" s="75">
        <v>11</v>
      </c>
      <c r="F80" s="273"/>
      <c r="G80" s="158">
        <f t="shared" ref="G80:G82" si="7">E80*F80</f>
        <v>0</v>
      </c>
    </row>
    <row r="81" spans="1:36" s="2" customFormat="1" ht="47.45" customHeight="1" x14ac:dyDescent="0.35">
      <c r="A81" s="52">
        <v>38</v>
      </c>
      <c r="B81" s="56"/>
      <c r="C81" s="109" t="s">
        <v>109</v>
      </c>
      <c r="D81" s="81" t="s">
        <v>37</v>
      </c>
      <c r="E81" s="75">
        <v>45</v>
      </c>
      <c r="F81" s="273"/>
      <c r="G81" s="158">
        <f t="shared" si="7"/>
        <v>0</v>
      </c>
    </row>
    <row r="82" spans="1:36" s="2" customFormat="1" ht="271.89999999999998" customHeight="1" x14ac:dyDescent="0.35">
      <c r="A82" s="52">
        <v>39</v>
      </c>
      <c r="B82" s="56"/>
      <c r="C82" s="109" t="s">
        <v>110</v>
      </c>
      <c r="D82" s="81" t="s">
        <v>40</v>
      </c>
      <c r="E82" s="75">
        <v>11</v>
      </c>
      <c r="F82" s="273"/>
      <c r="G82" s="158">
        <f t="shared" si="7"/>
        <v>0</v>
      </c>
    </row>
    <row r="83" spans="1:36" s="2" customFormat="1" ht="18.75" x14ac:dyDescent="0.35">
      <c r="A83" s="52"/>
      <c r="B83" s="56"/>
      <c r="C83" s="96" t="s">
        <v>103</v>
      </c>
      <c r="D83" s="81"/>
      <c r="E83" s="75"/>
      <c r="F83" s="273"/>
      <c r="G83" s="158"/>
    </row>
    <row r="84" spans="1:36" s="2" customFormat="1" ht="61.15" customHeight="1" thickBot="1" x14ac:dyDescent="0.4">
      <c r="A84" s="52">
        <v>40</v>
      </c>
      <c r="B84" s="56"/>
      <c r="C84" s="96" t="s">
        <v>91</v>
      </c>
      <c r="D84" s="81" t="s">
        <v>37</v>
      </c>
      <c r="E84" s="75">
        <v>475.5</v>
      </c>
      <c r="F84" s="273"/>
      <c r="G84" s="158">
        <f>E84*F84</f>
        <v>0</v>
      </c>
    </row>
    <row r="85" spans="1:36" s="3" customFormat="1" ht="16.149999999999999" customHeight="1" thickBot="1" x14ac:dyDescent="0.4">
      <c r="A85" s="59"/>
      <c r="B85" s="60"/>
      <c r="C85" s="115" t="s">
        <v>137</v>
      </c>
      <c r="D85" s="553"/>
      <c r="E85" s="554"/>
      <c r="F85" s="554"/>
      <c r="G85" s="555"/>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s="3" customFormat="1" ht="102.75" customHeight="1" x14ac:dyDescent="0.35">
      <c r="A86" s="131">
        <v>41</v>
      </c>
      <c r="B86" s="56"/>
      <c r="C86" s="96" t="s">
        <v>92</v>
      </c>
      <c r="D86" s="81" t="s">
        <v>37</v>
      </c>
      <c r="E86" s="75">
        <v>20.100000000000001</v>
      </c>
      <c r="F86" s="273"/>
      <c r="G86" s="122">
        <f>E86*F86</f>
        <v>0</v>
      </c>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s="3" customFormat="1" ht="87.6" customHeight="1" thickBot="1" x14ac:dyDescent="0.4">
      <c r="A87" s="58">
        <v>42</v>
      </c>
      <c r="B87" s="47"/>
      <c r="C87" s="100" t="s">
        <v>338</v>
      </c>
      <c r="D87" s="83" t="s">
        <v>37</v>
      </c>
      <c r="E87" s="78">
        <v>7</v>
      </c>
      <c r="F87" s="275"/>
      <c r="G87" s="123">
        <f>E87*F87</f>
        <v>0</v>
      </c>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s="3" customFormat="1" ht="27" customHeight="1" thickBot="1" x14ac:dyDescent="0.4">
      <c r="A88" s="59"/>
      <c r="B88" s="60"/>
      <c r="C88" s="115" t="s">
        <v>138</v>
      </c>
      <c r="D88" s="553"/>
      <c r="E88" s="554"/>
      <c r="F88" s="554"/>
      <c r="G88" s="555"/>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s="3" customFormat="1" ht="66.599999999999994" customHeight="1" x14ac:dyDescent="0.35">
      <c r="A89" s="30">
        <v>43</v>
      </c>
      <c r="B89" s="41"/>
      <c r="C89" s="96" t="s">
        <v>94</v>
      </c>
      <c r="D89" s="82" t="s">
        <v>39</v>
      </c>
      <c r="E89" s="76">
        <v>68.8</v>
      </c>
      <c r="F89" s="274"/>
      <c r="G89" s="159">
        <f>E89*F89</f>
        <v>0</v>
      </c>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s="3" customFormat="1" ht="20.45" customHeight="1" x14ac:dyDescent="0.35">
      <c r="A90" s="30">
        <v>44</v>
      </c>
      <c r="B90" s="41"/>
      <c r="C90" s="96" t="s">
        <v>95</v>
      </c>
      <c r="D90" s="82" t="s">
        <v>38</v>
      </c>
      <c r="E90" s="76">
        <v>148.80000000000001</v>
      </c>
      <c r="F90" s="274"/>
      <c r="G90" s="159">
        <f t="shared" ref="G90:G93" si="8">E90*F90</f>
        <v>0</v>
      </c>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s="3" customFormat="1" ht="72" x14ac:dyDescent="0.35">
      <c r="A91" s="30">
        <v>45</v>
      </c>
      <c r="B91" s="41"/>
      <c r="C91" s="96" t="s">
        <v>96</v>
      </c>
      <c r="D91" s="82" t="s">
        <v>39</v>
      </c>
      <c r="E91" s="76">
        <v>39.68</v>
      </c>
      <c r="F91" s="274"/>
      <c r="G91" s="159">
        <f t="shared" si="8"/>
        <v>0</v>
      </c>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s="3" customFormat="1" ht="54" x14ac:dyDescent="0.35">
      <c r="A92" s="30">
        <v>46</v>
      </c>
      <c r="B92" s="41"/>
      <c r="C92" s="96" t="s">
        <v>97</v>
      </c>
      <c r="D92" s="82" t="s">
        <v>98</v>
      </c>
      <c r="E92" s="76">
        <v>3861.36</v>
      </c>
      <c r="F92" s="274"/>
      <c r="G92" s="159">
        <f t="shared" si="8"/>
        <v>0</v>
      </c>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s="3" customFormat="1" ht="54.75" thickBot="1" x14ac:dyDescent="0.4">
      <c r="A93" s="46">
        <v>47</v>
      </c>
      <c r="B93" s="47"/>
      <c r="C93" s="101" t="s">
        <v>93</v>
      </c>
      <c r="D93" s="83" t="s">
        <v>40</v>
      </c>
      <c r="E93" s="395">
        <v>248</v>
      </c>
      <c r="F93" s="275"/>
      <c r="G93" s="160">
        <f t="shared" si="8"/>
        <v>0</v>
      </c>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row>
    <row r="94" spans="1:36" s="3" customFormat="1" ht="16.149999999999999" customHeight="1" thickBot="1" x14ac:dyDescent="0.3">
      <c r="A94" s="548" t="s">
        <v>146</v>
      </c>
      <c r="B94" s="549"/>
      <c r="C94" s="549"/>
      <c r="D94" s="549"/>
      <c r="E94" s="549"/>
      <c r="F94" s="550"/>
      <c r="G94" s="291">
        <f>SUM(G56:G93)</f>
        <v>0</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row>
    <row r="95" spans="1:36" ht="18.75" customHeight="1" thickBot="1" x14ac:dyDescent="0.3">
      <c r="A95" s="560" t="s">
        <v>131</v>
      </c>
      <c r="B95" s="561"/>
      <c r="C95" s="561"/>
      <c r="D95" s="561"/>
      <c r="E95" s="561"/>
      <c r="F95" s="561"/>
      <c r="G95" s="562"/>
      <c r="H95" s="105"/>
      <c r="I95" s="105"/>
      <c r="J95" s="105"/>
    </row>
    <row r="96" spans="1:36" ht="95.45" customHeight="1" x14ac:dyDescent="0.35">
      <c r="A96" s="132">
        <v>48</v>
      </c>
      <c r="B96" s="116">
        <v>3.2</v>
      </c>
      <c r="C96" s="394" t="s">
        <v>337</v>
      </c>
      <c r="D96" s="81" t="s">
        <v>37</v>
      </c>
      <c r="E96" s="141">
        <v>1550</v>
      </c>
      <c r="F96" s="125"/>
      <c r="G96" s="158">
        <f t="shared" ref="G96:G113" si="9">E96*F96</f>
        <v>0</v>
      </c>
      <c r="H96" s="105"/>
      <c r="I96" s="107"/>
      <c r="J96" s="106"/>
    </row>
    <row r="97" spans="1:10" ht="52.15" customHeight="1" x14ac:dyDescent="0.35">
      <c r="A97" s="133">
        <v>49</v>
      </c>
      <c r="B97" s="116">
        <v>2.5</v>
      </c>
      <c r="C97" s="112" t="s">
        <v>117</v>
      </c>
      <c r="D97" s="81" t="s">
        <v>38</v>
      </c>
      <c r="E97" s="141">
        <v>5</v>
      </c>
      <c r="F97" s="125"/>
      <c r="G97" s="158">
        <f t="shared" si="9"/>
        <v>0</v>
      </c>
      <c r="H97" s="105"/>
      <c r="I97" s="107"/>
      <c r="J97" s="106"/>
    </row>
    <row r="98" spans="1:10" ht="234" customHeight="1" x14ac:dyDescent="0.35">
      <c r="A98" s="133">
        <v>50</v>
      </c>
      <c r="B98" s="116"/>
      <c r="C98" s="112" t="s">
        <v>118</v>
      </c>
      <c r="D98" s="166" t="s">
        <v>40</v>
      </c>
      <c r="E98" s="141">
        <v>1</v>
      </c>
      <c r="F98" s="125"/>
      <c r="G98" s="158">
        <f t="shared" si="9"/>
        <v>0</v>
      </c>
      <c r="H98" s="105"/>
      <c r="I98" s="107"/>
      <c r="J98" s="106"/>
    </row>
    <row r="99" spans="1:10" ht="91.9" customHeight="1" x14ac:dyDescent="0.35">
      <c r="A99" s="133">
        <v>51</v>
      </c>
      <c r="B99" s="116"/>
      <c r="C99" s="113" t="s">
        <v>119</v>
      </c>
      <c r="D99" s="81" t="s">
        <v>37</v>
      </c>
      <c r="E99" s="142">
        <v>1550</v>
      </c>
      <c r="F99" s="126"/>
      <c r="G99" s="158">
        <f t="shared" si="9"/>
        <v>0</v>
      </c>
      <c r="H99" s="105"/>
      <c r="I99" s="107"/>
      <c r="J99" s="106"/>
    </row>
    <row r="100" spans="1:10" ht="108" x14ac:dyDescent="0.35">
      <c r="A100" s="133">
        <v>52</v>
      </c>
      <c r="B100" s="116"/>
      <c r="C100" s="113" t="s">
        <v>120</v>
      </c>
      <c r="D100" s="81" t="s">
        <v>37</v>
      </c>
      <c r="E100" s="142">
        <v>1550</v>
      </c>
      <c r="F100" s="126"/>
      <c r="G100" s="158">
        <f t="shared" si="9"/>
        <v>0</v>
      </c>
      <c r="H100" s="105"/>
      <c r="I100" s="107"/>
      <c r="J100" s="106"/>
    </row>
    <row r="101" spans="1:10" ht="31.9" customHeight="1" x14ac:dyDescent="0.35">
      <c r="A101" s="133">
        <v>53</v>
      </c>
      <c r="B101" s="116"/>
      <c r="C101" s="113" t="s">
        <v>121</v>
      </c>
      <c r="D101" s="81" t="s">
        <v>37</v>
      </c>
      <c r="E101" s="142">
        <v>1550</v>
      </c>
      <c r="F101" s="126"/>
      <c r="G101" s="158">
        <f t="shared" si="9"/>
        <v>0</v>
      </c>
      <c r="H101" s="105"/>
      <c r="I101" s="107"/>
      <c r="J101" s="106"/>
    </row>
    <row r="102" spans="1:10" ht="36" x14ac:dyDescent="0.35">
      <c r="A102" s="133">
        <v>54</v>
      </c>
      <c r="B102" s="116"/>
      <c r="C102" s="113" t="s">
        <v>122</v>
      </c>
      <c r="D102" s="81" t="s">
        <v>37</v>
      </c>
      <c r="E102" s="142">
        <v>1550</v>
      </c>
      <c r="F102" s="126"/>
      <c r="G102" s="158">
        <f t="shared" si="9"/>
        <v>0</v>
      </c>
      <c r="H102" s="105"/>
      <c r="I102" s="107"/>
      <c r="J102" s="106"/>
    </row>
    <row r="103" spans="1:10" ht="61.9" customHeight="1" x14ac:dyDescent="0.35">
      <c r="A103" s="133">
        <v>55</v>
      </c>
      <c r="B103" s="116"/>
      <c r="C103" s="113" t="s">
        <v>123</v>
      </c>
      <c r="D103" s="81" t="s">
        <v>39</v>
      </c>
      <c r="E103" s="142">
        <v>124</v>
      </c>
      <c r="F103" s="126"/>
      <c r="G103" s="158">
        <f t="shared" si="9"/>
        <v>0</v>
      </c>
      <c r="H103" s="105"/>
      <c r="I103" s="107"/>
      <c r="J103" s="106"/>
    </row>
    <row r="104" spans="1:10" ht="243.6" customHeight="1" x14ac:dyDescent="0.35">
      <c r="A104" s="133">
        <v>56</v>
      </c>
      <c r="B104" s="116"/>
      <c r="C104" s="393" t="s">
        <v>124</v>
      </c>
      <c r="D104" s="167" t="s">
        <v>40</v>
      </c>
      <c r="E104" s="142">
        <v>73</v>
      </c>
      <c r="F104" s="126"/>
      <c r="G104" s="158">
        <f t="shared" si="9"/>
        <v>0</v>
      </c>
      <c r="H104" s="105"/>
      <c r="I104" s="105"/>
      <c r="J104" s="106"/>
    </row>
    <row r="105" spans="1:10" ht="225.6" customHeight="1" x14ac:dyDescent="0.35">
      <c r="A105" s="133">
        <v>57</v>
      </c>
      <c r="B105" s="116"/>
      <c r="C105" s="393" t="s">
        <v>125</v>
      </c>
      <c r="D105" s="167" t="s">
        <v>40</v>
      </c>
      <c r="E105" s="142">
        <v>6</v>
      </c>
      <c r="F105" s="126"/>
      <c r="G105" s="158">
        <f t="shared" si="9"/>
        <v>0</v>
      </c>
      <c r="H105" s="105"/>
      <c r="I105" s="105"/>
      <c r="J105" s="106"/>
    </row>
    <row r="106" spans="1:10" ht="135.6" customHeight="1" x14ac:dyDescent="0.35">
      <c r="A106" s="133">
        <v>58</v>
      </c>
      <c r="B106" s="116"/>
      <c r="C106" s="113" t="s">
        <v>132</v>
      </c>
      <c r="D106" s="167" t="s">
        <v>40</v>
      </c>
      <c r="E106" s="142">
        <v>79</v>
      </c>
      <c r="F106" s="126"/>
      <c r="G106" s="158">
        <f t="shared" si="9"/>
        <v>0</v>
      </c>
      <c r="H106" s="105"/>
      <c r="I106" s="105"/>
      <c r="J106" s="106"/>
    </row>
    <row r="107" spans="1:10" ht="154.9" customHeight="1" x14ac:dyDescent="0.35">
      <c r="A107" s="133">
        <v>59</v>
      </c>
      <c r="B107" s="116"/>
      <c r="C107" s="113" t="s">
        <v>133</v>
      </c>
      <c r="D107" s="167" t="s">
        <v>40</v>
      </c>
      <c r="E107" s="142">
        <v>73</v>
      </c>
      <c r="F107" s="126"/>
      <c r="G107" s="158">
        <f t="shared" si="9"/>
        <v>0</v>
      </c>
      <c r="H107" s="105"/>
      <c r="I107" s="105"/>
      <c r="J107" s="106"/>
    </row>
    <row r="108" spans="1:10" ht="144" customHeight="1" x14ac:dyDescent="0.35">
      <c r="A108" s="133">
        <v>60</v>
      </c>
      <c r="B108" s="116"/>
      <c r="C108" s="113" t="s">
        <v>134</v>
      </c>
      <c r="D108" s="167" t="s">
        <v>40</v>
      </c>
      <c r="E108" s="142">
        <v>6</v>
      </c>
      <c r="F108" s="126"/>
      <c r="G108" s="158">
        <f t="shared" si="9"/>
        <v>0</v>
      </c>
      <c r="H108" s="105"/>
      <c r="I108" s="105"/>
      <c r="J108" s="106"/>
    </row>
    <row r="109" spans="1:10" ht="65.45" customHeight="1" x14ac:dyDescent="0.35">
      <c r="A109" s="133">
        <v>61</v>
      </c>
      <c r="B109" s="116"/>
      <c r="C109" s="113" t="s">
        <v>135</v>
      </c>
      <c r="D109" s="81" t="s">
        <v>37</v>
      </c>
      <c r="E109" s="142">
        <v>15</v>
      </c>
      <c r="F109" s="126"/>
      <c r="G109" s="158">
        <f t="shared" si="9"/>
        <v>0</v>
      </c>
      <c r="H109" s="105"/>
      <c r="I109" s="105"/>
      <c r="J109" s="106"/>
    </row>
    <row r="110" spans="1:10" ht="44.45" customHeight="1" x14ac:dyDescent="0.35">
      <c r="A110" s="133">
        <v>62</v>
      </c>
      <c r="B110" s="116"/>
      <c r="C110" s="113" t="s">
        <v>126</v>
      </c>
      <c r="D110" s="81" t="s">
        <v>37</v>
      </c>
      <c r="E110" s="142">
        <v>3</v>
      </c>
      <c r="F110" s="126"/>
      <c r="G110" s="158">
        <f t="shared" si="9"/>
        <v>0</v>
      </c>
      <c r="H110" s="105"/>
      <c r="I110" s="105"/>
      <c r="J110" s="106"/>
    </row>
    <row r="111" spans="1:10" ht="68.45" customHeight="1" x14ac:dyDescent="0.35">
      <c r="A111" s="133">
        <v>63</v>
      </c>
      <c r="B111" s="116"/>
      <c r="C111" s="113" t="s">
        <v>127</v>
      </c>
      <c r="D111" s="167" t="s">
        <v>40</v>
      </c>
      <c r="E111" s="142">
        <v>1</v>
      </c>
      <c r="F111" s="126"/>
      <c r="G111" s="158">
        <f t="shared" si="9"/>
        <v>0</v>
      </c>
      <c r="H111" s="105"/>
      <c r="I111" s="105"/>
      <c r="J111" s="106"/>
    </row>
    <row r="112" spans="1:10" ht="39.6" customHeight="1" x14ac:dyDescent="0.35">
      <c r="A112" s="133">
        <v>64</v>
      </c>
      <c r="B112" s="116"/>
      <c r="C112" s="113" t="s">
        <v>128</v>
      </c>
      <c r="D112" s="167" t="s">
        <v>40</v>
      </c>
      <c r="E112" s="142">
        <v>1</v>
      </c>
      <c r="F112" s="126"/>
      <c r="G112" s="158">
        <f t="shared" si="9"/>
        <v>0</v>
      </c>
      <c r="H112" s="105"/>
      <c r="I112" s="105"/>
      <c r="J112" s="106"/>
    </row>
    <row r="113" spans="1:36" ht="29.45" customHeight="1" thickBot="1" x14ac:dyDescent="0.4">
      <c r="A113" s="133">
        <v>66</v>
      </c>
      <c r="B113" s="116"/>
      <c r="C113" s="114" t="s">
        <v>129</v>
      </c>
      <c r="D113" s="168">
        <v>0.01</v>
      </c>
      <c r="E113" s="143">
        <v>1</v>
      </c>
      <c r="F113" s="127"/>
      <c r="G113" s="409">
        <f t="shared" si="9"/>
        <v>0</v>
      </c>
      <c r="H113" s="105"/>
      <c r="I113" s="105"/>
      <c r="J113" s="106"/>
    </row>
    <row r="114" spans="1:36" ht="18.75" thickBot="1" x14ac:dyDescent="0.4">
      <c r="A114" s="563" t="s">
        <v>139</v>
      </c>
      <c r="B114" s="564"/>
      <c r="C114" s="564"/>
      <c r="D114" s="564"/>
      <c r="E114" s="564"/>
      <c r="F114" s="565"/>
      <c r="G114" s="408">
        <f>SUM(G96:G113)</f>
        <v>0</v>
      </c>
      <c r="I114"/>
      <c r="J114"/>
      <c r="K114"/>
      <c r="L114"/>
      <c r="M114"/>
      <c r="N114"/>
      <c r="O114"/>
      <c r="P114"/>
      <c r="Q114"/>
      <c r="R114"/>
      <c r="S114"/>
      <c r="T114"/>
      <c r="U114"/>
      <c r="V114"/>
      <c r="W114"/>
      <c r="X114"/>
      <c r="Y114"/>
      <c r="Z114"/>
      <c r="AA114"/>
      <c r="AB114"/>
      <c r="AC114"/>
      <c r="AD114"/>
      <c r="AE114"/>
      <c r="AF114"/>
      <c r="AG114"/>
      <c r="AH114"/>
      <c r="AI114"/>
      <c r="AJ114"/>
    </row>
    <row r="115" spans="1:36" ht="19.5" thickBot="1" x14ac:dyDescent="0.4">
      <c r="A115" s="117"/>
      <c r="B115" s="61"/>
      <c r="C115" s="102" t="s">
        <v>310</v>
      </c>
      <c r="D115" s="84"/>
      <c r="E115" s="84"/>
      <c r="F115" s="278"/>
      <c r="G115" s="162"/>
      <c r="I115"/>
      <c r="J115"/>
      <c r="K115"/>
      <c r="L115"/>
      <c r="M115"/>
      <c r="N115"/>
      <c r="O115"/>
      <c r="P115"/>
      <c r="Q115"/>
      <c r="R115"/>
      <c r="S115"/>
      <c r="T115"/>
      <c r="U115"/>
      <c r="V115"/>
      <c r="W115"/>
      <c r="X115"/>
      <c r="Y115"/>
      <c r="Z115"/>
      <c r="AA115"/>
      <c r="AB115"/>
      <c r="AC115"/>
      <c r="AD115"/>
      <c r="AE115"/>
      <c r="AF115"/>
      <c r="AG115"/>
      <c r="AH115"/>
      <c r="AI115"/>
      <c r="AJ115"/>
    </row>
    <row r="116" spans="1:36" ht="19.5" thickBot="1" x14ac:dyDescent="0.4">
      <c r="A116" s="294"/>
      <c r="B116" s="319"/>
      <c r="C116" s="295" t="s">
        <v>311</v>
      </c>
      <c r="D116" s="296"/>
      <c r="E116" s="297"/>
      <c r="F116" s="298"/>
      <c r="G116" s="299"/>
      <c r="I116"/>
      <c r="J116"/>
      <c r="K116"/>
      <c r="L116"/>
      <c r="M116"/>
      <c r="N116"/>
      <c r="O116"/>
      <c r="P116"/>
      <c r="Q116"/>
      <c r="R116"/>
      <c r="S116"/>
      <c r="T116"/>
      <c r="U116"/>
      <c r="V116"/>
      <c r="W116"/>
      <c r="X116"/>
      <c r="Y116"/>
      <c r="Z116"/>
      <c r="AA116"/>
      <c r="AB116"/>
      <c r="AC116"/>
      <c r="AD116"/>
      <c r="AE116"/>
      <c r="AF116"/>
      <c r="AG116"/>
      <c r="AH116"/>
      <c r="AI116"/>
      <c r="AJ116"/>
    </row>
    <row r="117" spans="1:36" ht="37.15" customHeight="1" x14ac:dyDescent="0.35">
      <c r="A117" s="133">
        <v>67</v>
      </c>
      <c r="B117" s="54" t="s">
        <v>234</v>
      </c>
      <c r="C117" s="300" t="s">
        <v>313</v>
      </c>
      <c r="D117" s="81" t="s">
        <v>39</v>
      </c>
      <c r="E117" s="75">
        <v>5</v>
      </c>
      <c r="F117" s="273"/>
      <c r="G117" s="158">
        <f t="shared" ref="G117:G122" si="10">E117*F117</f>
        <v>0</v>
      </c>
      <c r="I117"/>
      <c r="J117"/>
      <c r="K117"/>
      <c r="L117"/>
      <c r="M117"/>
      <c r="N117"/>
      <c r="O117"/>
      <c r="P117"/>
      <c r="Q117"/>
      <c r="R117"/>
      <c r="S117"/>
      <c r="T117"/>
      <c r="U117"/>
      <c r="V117"/>
      <c r="W117"/>
      <c r="X117"/>
      <c r="Y117"/>
      <c r="Z117"/>
      <c r="AA117"/>
      <c r="AB117"/>
      <c r="AC117"/>
      <c r="AD117"/>
      <c r="AE117"/>
      <c r="AF117"/>
      <c r="AG117"/>
      <c r="AH117"/>
      <c r="AI117"/>
      <c r="AJ117"/>
    </row>
    <row r="118" spans="1:36" ht="54" x14ac:dyDescent="0.35">
      <c r="A118" s="133">
        <v>68</v>
      </c>
      <c r="B118" s="54" t="s">
        <v>234</v>
      </c>
      <c r="C118" s="104" t="s">
        <v>297</v>
      </c>
      <c r="D118" s="74" t="s">
        <v>40</v>
      </c>
      <c r="E118" s="76">
        <v>4</v>
      </c>
      <c r="F118" s="274"/>
      <c r="G118" s="159">
        <f t="shared" si="10"/>
        <v>0</v>
      </c>
      <c r="I118"/>
      <c r="J118"/>
      <c r="K118"/>
      <c r="L118"/>
      <c r="M118"/>
      <c r="N118"/>
      <c r="O118"/>
      <c r="P118"/>
      <c r="Q118"/>
      <c r="R118"/>
      <c r="S118"/>
      <c r="T118"/>
      <c r="U118"/>
      <c r="V118"/>
      <c r="W118"/>
      <c r="X118"/>
      <c r="Y118"/>
      <c r="Z118"/>
      <c r="AA118"/>
      <c r="AB118"/>
      <c r="AC118"/>
      <c r="AD118"/>
      <c r="AE118"/>
      <c r="AF118"/>
      <c r="AG118"/>
      <c r="AH118"/>
      <c r="AI118"/>
      <c r="AJ118"/>
    </row>
    <row r="119" spans="1:36" ht="54" x14ac:dyDescent="0.35">
      <c r="A119" s="133">
        <v>69</v>
      </c>
      <c r="B119" s="54" t="s">
        <v>234</v>
      </c>
      <c r="C119" s="104" t="s">
        <v>296</v>
      </c>
      <c r="D119" s="74" t="s">
        <v>40</v>
      </c>
      <c r="E119" s="76">
        <v>19</v>
      </c>
      <c r="F119" s="274"/>
      <c r="G119" s="159">
        <f t="shared" si="10"/>
        <v>0</v>
      </c>
      <c r="I119"/>
      <c r="J119"/>
      <c r="K119"/>
      <c r="L119"/>
      <c r="M119"/>
      <c r="N119"/>
      <c r="O119"/>
      <c r="P119"/>
      <c r="Q119"/>
      <c r="R119"/>
      <c r="S119"/>
      <c r="T119"/>
      <c r="U119"/>
      <c r="V119"/>
      <c r="W119"/>
      <c r="X119"/>
      <c r="Y119"/>
      <c r="Z119"/>
      <c r="AA119"/>
      <c r="AB119"/>
      <c r="AC119"/>
      <c r="AD119"/>
      <c r="AE119"/>
      <c r="AF119"/>
      <c r="AG119"/>
      <c r="AH119"/>
      <c r="AI119"/>
      <c r="AJ119"/>
    </row>
    <row r="120" spans="1:36" ht="54" customHeight="1" x14ac:dyDescent="0.35">
      <c r="A120" s="133">
        <v>70</v>
      </c>
      <c r="B120" s="54" t="s">
        <v>234</v>
      </c>
      <c r="C120" s="104" t="s">
        <v>298</v>
      </c>
      <c r="D120" s="74" t="s">
        <v>40</v>
      </c>
      <c r="E120" s="76">
        <v>13</v>
      </c>
      <c r="F120" s="274"/>
      <c r="G120" s="159">
        <f t="shared" si="10"/>
        <v>0</v>
      </c>
      <c r="I120"/>
      <c r="J120"/>
      <c r="K120"/>
      <c r="L120"/>
      <c r="M120"/>
      <c r="N120"/>
      <c r="O120"/>
      <c r="P120"/>
      <c r="Q120"/>
      <c r="R120"/>
      <c r="S120"/>
      <c r="T120"/>
      <c r="U120"/>
      <c r="V120"/>
      <c r="W120"/>
      <c r="X120"/>
      <c r="Y120"/>
      <c r="Z120"/>
      <c r="AA120"/>
      <c r="AB120"/>
      <c r="AC120"/>
      <c r="AD120"/>
      <c r="AE120"/>
      <c r="AF120"/>
      <c r="AG120"/>
      <c r="AH120"/>
      <c r="AI120"/>
      <c r="AJ120"/>
    </row>
    <row r="121" spans="1:36" ht="53.25" customHeight="1" x14ac:dyDescent="0.35">
      <c r="A121" s="133">
        <v>71</v>
      </c>
      <c r="B121" s="54" t="s">
        <v>234</v>
      </c>
      <c r="C121" s="104" t="s">
        <v>301</v>
      </c>
      <c r="D121" s="74" t="s">
        <v>40</v>
      </c>
      <c r="E121" s="76">
        <v>1</v>
      </c>
      <c r="F121" s="274"/>
      <c r="G121" s="159">
        <f t="shared" si="10"/>
        <v>0</v>
      </c>
      <c r="I121"/>
      <c r="J121"/>
      <c r="K121"/>
      <c r="L121"/>
      <c r="M121"/>
      <c r="N121"/>
      <c r="O121"/>
      <c r="P121"/>
      <c r="Q121"/>
      <c r="R121"/>
      <c r="S121"/>
      <c r="T121"/>
      <c r="U121"/>
      <c r="V121"/>
      <c r="W121"/>
      <c r="X121"/>
      <c r="Y121"/>
      <c r="Z121"/>
      <c r="AA121"/>
      <c r="AB121"/>
      <c r="AC121"/>
      <c r="AD121"/>
      <c r="AE121"/>
      <c r="AF121"/>
      <c r="AG121"/>
      <c r="AH121"/>
      <c r="AI121"/>
      <c r="AJ121"/>
    </row>
    <row r="122" spans="1:36" ht="72.75" customHeight="1" x14ac:dyDescent="0.35">
      <c r="A122" s="133">
        <v>72</v>
      </c>
      <c r="B122" s="54" t="s">
        <v>234</v>
      </c>
      <c r="C122" s="306" t="s">
        <v>309</v>
      </c>
      <c r="D122" s="74" t="s">
        <v>37</v>
      </c>
      <c r="E122" s="76">
        <v>129</v>
      </c>
      <c r="F122" s="274"/>
      <c r="G122" s="159">
        <f t="shared" si="10"/>
        <v>0</v>
      </c>
      <c r="I122"/>
      <c r="J122"/>
      <c r="K122"/>
      <c r="L122"/>
      <c r="M122"/>
      <c r="N122"/>
      <c r="O122"/>
      <c r="P122"/>
      <c r="Q122"/>
      <c r="R122"/>
      <c r="S122"/>
      <c r="T122"/>
      <c r="U122"/>
      <c r="V122"/>
      <c r="W122"/>
      <c r="X122"/>
      <c r="Y122"/>
      <c r="Z122"/>
      <c r="AA122"/>
      <c r="AB122"/>
      <c r="AC122"/>
      <c r="AD122"/>
      <c r="AE122"/>
      <c r="AF122"/>
      <c r="AG122"/>
      <c r="AH122"/>
      <c r="AI122"/>
      <c r="AJ122"/>
    </row>
    <row r="123" spans="1:36" ht="18.75" x14ac:dyDescent="0.35">
      <c r="A123" s="301"/>
      <c r="B123" s="320"/>
      <c r="C123" s="302" t="s">
        <v>312</v>
      </c>
      <c r="D123" s="21"/>
      <c r="E123" s="303"/>
      <c r="F123" s="304"/>
      <c r="G123" s="305"/>
      <c r="I123"/>
      <c r="J123"/>
      <c r="K123"/>
      <c r="L123"/>
      <c r="M123"/>
      <c r="N123"/>
      <c r="O123"/>
      <c r="P123"/>
      <c r="Q123"/>
      <c r="R123"/>
      <c r="S123"/>
      <c r="T123"/>
      <c r="U123"/>
      <c r="V123"/>
      <c r="W123"/>
      <c r="X123"/>
      <c r="Y123"/>
      <c r="Z123"/>
      <c r="AA123"/>
      <c r="AB123"/>
      <c r="AC123"/>
      <c r="AD123"/>
      <c r="AE123"/>
      <c r="AF123"/>
      <c r="AG123"/>
      <c r="AH123"/>
      <c r="AI123"/>
      <c r="AJ123"/>
    </row>
    <row r="124" spans="1:36" ht="56.45" customHeight="1" x14ac:dyDescent="0.35">
      <c r="A124" s="318">
        <v>73</v>
      </c>
      <c r="B124" s="53" t="s">
        <v>319</v>
      </c>
      <c r="C124" s="306" t="s">
        <v>318</v>
      </c>
      <c r="D124" s="74" t="s">
        <v>38</v>
      </c>
      <c r="E124" s="76">
        <v>360</v>
      </c>
      <c r="F124" s="274"/>
      <c r="G124" s="290">
        <f>E124*F124</f>
        <v>0</v>
      </c>
      <c r="I124"/>
      <c r="J124"/>
      <c r="K124"/>
      <c r="L124"/>
      <c r="M124"/>
      <c r="N124"/>
      <c r="O124"/>
      <c r="P124"/>
      <c r="Q124"/>
      <c r="R124"/>
      <c r="S124"/>
      <c r="T124"/>
      <c r="U124"/>
      <c r="V124"/>
      <c r="W124"/>
      <c r="X124"/>
      <c r="Y124"/>
      <c r="Z124"/>
      <c r="AA124"/>
      <c r="AB124"/>
      <c r="AC124"/>
      <c r="AD124"/>
      <c r="AE124"/>
      <c r="AF124"/>
      <c r="AG124"/>
      <c r="AH124"/>
      <c r="AI124"/>
      <c r="AJ124"/>
    </row>
    <row r="125" spans="1:36" s="307" customFormat="1" ht="18.75" x14ac:dyDescent="0.35">
      <c r="A125" s="308"/>
      <c r="B125" s="309"/>
      <c r="C125" s="310" t="s">
        <v>300</v>
      </c>
      <c r="D125" s="311"/>
      <c r="E125" s="312"/>
      <c r="F125" s="313"/>
      <c r="G125" s="314"/>
      <c r="L125" s="315"/>
    </row>
    <row r="126" spans="1:36" ht="64.900000000000006" customHeight="1" thickBot="1" x14ac:dyDescent="0.4">
      <c r="A126" s="194">
        <v>74</v>
      </c>
      <c r="B126" s="53" t="s">
        <v>307</v>
      </c>
      <c r="C126" s="306" t="s">
        <v>299</v>
      </c>
      <c r="D126" s="74" t="s">
        <v>40</v>
      </c>
      <c r="E126" s="76">
        <v>6</v>
      </c>
      <c r="F126" s="274"/>
      <c r="G126" s="159">
        <f>E126*F126</f>
        <v>0</v>
      </c>
      <c r="I126"/>
      <c r="J126"/>
      <c r="K126"/>
      <c r="L126"/>
      <c r="M126"/>
      <c r="N126"/>
      <c r="O126"/>
      <c r="P126"/>
      <c r="Q126"/>
      <c r="R126"/>
      <c r="S126"/>
      <c r="T126"/>
      <c r="U126"/>
      <c r="V126"/>
      <c r="W126"/>
      <c r="X126"/>
      <c r="Y126"/>
      <c r="Z126"/>
      <c r="AA126"/>
      <c r="AB126"/>
      <c r="AC126"/>
      <c r="AD126"/>
      <c r="AE126"/>
      <c r="AF126"/>
      <c r="AG126"/>
      <c r="AH126"/>
      <c r="AI126"/>
      <c r="AJ126"/>
    </row>
    <row r="127" spans="1:36" ht="18.75" thickBot="1" x14ac:dyDescent="0.4">
      <c r="A127" s="545" t="s">
        <v>143</v>
      </c>
      <c r="B127" s="546"/>
      <c r="C127" s="546"/>
      <c r="D127" s="546"/>
      <c r="E127" s="546"/>
      <c r="F127" s="547"/>
      <c r="G127" s="317">
        <f>SUM(G117:G126)</f>
        <v>0</v>
      </c>
      <c r="I127"/>
      <c r="J127"/>
      <c r="K127"/>
      <c r="L127"/>
      <c r="M127"/>
      <c r="N127"/>
      <c r="O127"/>
      <c r="P127"/>
      <c r="Q127"/>
      <c r="R127"/>
      <c r="S127"/>
      <c r="T127"/>
      <c r="U127"/>
      <c r="V127"/>
      <c r="W127"/>
      <c r="X127"/>
      <c r="Y127"/>
      <c r="Z127"/>
      <c r="AA127"/>
      <c r="AB127"/>
      <c r="AC127"/>
      <c r="AD127"/>
      <c r="AE127"/>
      <c r="AF127"/>
      <c r="AG127"/>
      <c r="AH127"/>
      <c r="AI127"/>
      <c r="AJ127"/>
    </row>
    <row r="128" spans="1:36" ht="18.75" thickBot="1" x14ac:dyDescent="0.4">
      <c r="A128" s="134"/>
      <c r="D128" s="170"/>
      <c r="G128" s="148"/>
    </row>
    <row r="129" spans="1:36" ht="29.25" customHeight="1" thickBot="1" x14ac:dyDescent="0.4">
      <c r="A129" s="19"/>
      <c r="B129" s="43"/>
      <c r="C129" s="540" t="s">
        <v>145</v>
      </c>
      <c r="D129" s="541"/>
      <c r="E129" s="541"/>
      <c r="F129" s="542"/>
      <c r="G129" s="149"/>
    </row>
    <row r="130" spans="1:36" ht="18.75" x14ac:dyDescent="0.35">
      <c r="A130" s="14"/>
      <c r="B130" s="28"/>
      <c r="C130" s="85" t="s">
        <v>45</v>
      </c>
      <c r="D130" s="128"/>
      <c r="E130" s="137"/>
      <c r="F130" s="268"/>
      <c r="G130" s="155">
        <f>SUM(G30)</f>
        <v>0</v>
      </c>
    </row>
    <row r="131" spans="1:36" ht="18.75" x14ac:dyDescent="0.35">
      <c r="A131" s="15"/>
      <c r="B131" s="29"/>
      <c r="C131" s="86" t="s">
        <v>46</v>
      </c>
      <c r="D131" s="129"/>
      <c r="E131" s="145"/>
      <c r="F131" s="279"/>
      <c r="G131" s="175">
        <f>G37</f>
        <v>0</v>
      </c>
    </row>
    <row r="132" spans="1:36" s="1" customFormat="1" ht="18.75" x14ac:dyDescent="0.35">
      <c r="A132" s="23"/>
      <c r="B132" s="44"/>
      <c r="C132" s="86" t="s">
        <v>47</v>
      </c>
      <c r="D132" s="129"/>
      <c r="E132" s="145"/>
      <c r="F132" s="279"/>
      <c r="G132" s="175">
        <f>G44</f>
        <v>0</v>
      </c>
    </row>
    <row r="133" spans="1:36" s="1" customFormat="1" ht="18.75" x14ac:dyDescent="0.35">
      <c r="A133" s="6"/>
      <c r="B133" s="44"/>
      <c r="C133" s="87" t="s">
        <v>48</v>
      </c>
      <c r="D133" s="129"/>
      <c r="E133" s="145"/>
      <c r="F133" s="279"/>
      <c r="G133" s="175">
        <f>G53</f>
        <v>0</v>
      </c>
    </row>
    <row r="134" spans="1:36" s="1" customFormat="1" ht="18.75" x14ac:dyDescent="0.35">
      <c r="A134" s="6"/>
      <c r="B134" s="44"/>
      <c r="C134" s="87" t="s">
        <v>130</v>
      </c>
      <c r="D134" s="129"/>
      <c r="E134" s="145"/>
      <c r="F134" s="279"/>
      <c r="G134" s="175">
        <f>SUM(G94)</f>
        <v>0</v>
      </c>
    </row>
    <row r="135" spans="1:36" s="1" customFormat="1" ht="18.75" x14ac:dyDescent="0.35">
      <c r="A135" s="118"/>
      <c r="B135" s="119"/>
      <c r="C135" s="120" t="s">
        <v>140</v>
      </c>
      <c r="D135" s="130"/>
      <c r="E135" s="146"/>
      <c r="F135" s="269"/>
      <c r="G135" s="176">
        <f>SUM(G114)</f>
        <v>0</v>
      </c>
    </row>
    <row r="136" spans="1:36" s="1" customFormat="1" ht="35.25" customHeight="1" thickBot="1" x14ac:dyDescent="0.4">
      <c r="A136" s="118"/>
      <c r="B136" s="119"/>
      <c r="C136" s="172" t="s">
        <v>142</v>
      </c>
      <c r="D136" s="130"/>
      <c r="E136" s="130"/>
      <c r="F136" s="269"/>
      <c r="G136" s="176">
        <f>G127</f>
        <v>0</v>
      </c>
    </row>
    <row r="137" spans="1:36" s="1" customFormat="1" ht="19.5" thickBot="1" x14ac:dyDescent="0.4">
      <c r="A137" s="173"/>
      <c r="B137" s="174"/>
      <c r="C137" s="580" t="s">
        <v>141</v>
      </c>
      <c r="D137" s="581"/>
      <c r="E137" s="581"/>
      <c r="F137" s="581"/>
      <c r="G137" s="161">
        <f>SUM(G130:G136)</f>
        <v>0</v>
      </c>
    </row>
    <row r="138" spans="1:36" x14ac:dyDescent="0.35">
      <c r="C138" s="22" t="s">
        <v>49</v>
      </c>
    </row>
    <row r="139" spans="1:36" x14ac:dyDescent="0.35">
      <c r="A139" s="26"/>
      <c r="B139" s="45"/>
      <c r="C139" s="103" t="s">
        <v>73</v>
      </c>
      <c r="D139" s="171"/>
      <c r="E139" s="147"/>
      <c r="F139" s="280"/>
      <c r="G139" s="154"/>
      <c r="H139"/>
      <c r="I139"/>
      <c r="J139"/>
      <c r="K139"/>
      <c r="L139"/>
      <c r="M139"/>
      <c r="N139"/>
      <c r="O139"/>
      <c r="P139"/>
      <c r="Q139"/>
      <c r="R139"/>
      <c r="S139"/>
      <c r="T139"/>
      <c r="U139"/>
      <c r="V139"/>
      <c r="W139"/>
      <c r="X139"/>
      <c r="Y139"/>
      <c r="Z139"/>
      <c r="AA139"/>
      <c r="AB139"/>
      <c r="AC139"/>
      <c r="AD139"/>
      <c r="AE139"/>
      <c r="AF139"/>
      <c r="AG139"/>
      <c r="AH139"/>
      <c r="AI139"/>
      <c r="AJ139"/>
    </row>
    <row r="140" spans="1:36" x14ac:dyDescent="0.35">
      <c r="A140" s="26"/>
      <c r="B140" s="45"/>
      <c r="C140" s="103" t="s">
        <v>74</v>
      </c>
      <c r="D140" s="171"/>
      <c r="E140" s="147"/>
      <c r="F140" s="280"/>
      <c r="G140" s="154"/>
      <c r="H140"/>
      <c r="I140"/>
      <c r="J140"/>
      <c r="K140"/>
      <c r="L140"/>
      <c r="M140"/>
      <c r="N140"/>
      <c r="O140"/>
      <c r="P140"/>
      <c r="Q140"/>
      <c r="R140"/>
      <c r="S140"/>
      <c r="T140"/>
      <c r="U140"/>
      <c r="V140"/>
      <c r="W140"/>
      <c r="X140"/>
      <c r="Y140"/>
      <c r="Z140"/>
      <c r="AA140"/>
      <c r="AB140"/>
      <c r="AC140"/>
      <c r="AD140"/>
      <c r="AE140"/>
      <c r="AF140"/>
      <c r="AG140"/>
      <c r="AH140"/>
      <c r="AI140"/>
      <c r="AJ140"/>
    </row>
    <row r="141" spans="1:36" x14ac:dyDescent="0.35">
      <c r="A141" s="26"/>
      <c r="B141" s="45"/>
      <c r="C141" s="103" t="s">
        <v>75</v>
      </c>
      <c r="D141" s="171"/>
      <c r="E141" s="147"/>
      <c r="F141" s="280"/>
      <c r="G141" s="154"/>
      <c r="H141"/>
      <c r="I141"/>
      <c r="J141"/>
      <c r="K141"/>
      <c r="L141"/>
      <c r="M141"/>
      <c r="N141"/>
      <c r="O141"/>
      <c r="P141"/>
      <c r="Q141"/>
      <c r="R141"/>
      <c r="S141"/>
      <c r="T141"/>
      <c r="U141"/>
      <c r="V141"/>
      <c r="W141"/>
      <c r="X141"/>
      <c r="Y141"/>
      <c r="Z141"/>
      <c r="AA141"/>
      <c r="AB141"/>
      <c r="AC141"/>
      <c r="AD141"/>
      <c r="AE141"/>
      <c r="AF141"/>
      <c r="AG141"/>
      <c r="AH141"/>
      <c r="AI141"/>
      <c r="AJ141"/>
    </row>
  </sheetData>
  <mergeCells count="38">
    <mergeCell ref="A37:F37"/>
    <mergeCell ref="C38:G38"/>
    <mergeCell ref="C137:F137"/>
    <mergeCell ref="C13:G13"/>
    <mergeCell ref="A1:G1"/>
    <mergeCell ref="A2:G2"/>
    <mergeCell ref="A3:G3"/>
    <mergeCell ref="C4:G4"/>
    <mergeCell ref="C5:G5"/>
    <mergeCell ref="C6:G6"/>
    <mergeCell ref="C7:G7"/>
    <mergeCell ref="C8:G8"/>
    <mergeCell ref="C9:G9"/>
    <mergeCell ref="C10:G10"/>
    <mergeCell ref="C11:G11"/>
    <mergeCell ref="C12:G12"/>
    <mergeCell ref="C19:G19"/>
    <mergeCell ref="C14:G14"/>
    <mergeCell ref="C15:G15"/>
    <mergeCell ref="C16:G16"/>
    <mergeCell ref="C17:G17"/>
    <mergeCell ref="C18:G18"/>
    <mergeCell ref="C129:F129"/>
    <mergeCell ref="D30:F30"/>
    <mergeCell ref="A127:F127"/>
    <mergeCell ref="A94:F94"/>
    <mergeCell ref="B78:B79"/>
    <mergeCell ref="D88:G88"/>
    <mergeCell ref="D85:G85"/>
    <mergeCell ref="A73:A75"/>
    <mergeCell ref="B73:B75"/>
    <mergeCell ref="A78:A79"/>
    <mergeCell ref="A95:G95"/>
    <mergeCell ref="A114:F114"/>
    <mergeCell ref="A44:F44"/>
    <mergeCell ref="A53:F53"/>
    <mergeCell ref="A58:A60"/>
    <mergeCell ref="B58:B60"/>
  </mergeCells>
  <phoneticPr fontId="15" type="noConversion"/>
  <pageMargins left="0.70866141732283505" right="0.70866141732283505" top="0.74803149606299202" bottom="0.74803149606299202" header="0.31496062992126" footer="0.31496062992126"/>
  <pageSetup paperSize="9" scale="61" fitToHeight="0" orientation="portrait" r:id="rId1"/>
  <headerFooter>
    <oddHeader>&amp;CБАРАЊЕ ЗА ПОНУДИ - Тендер 5 - Дел 6 - Анекс 1
Реф. Бр.: LRCP-9034-MK-RFB-A.2.1.5 - Тендер 5 - Дел 6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Дебрца&amp;CРеконструкција на улица во с. Волино&amp;R&amp;P/&amp;N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L211"/>
  <sheetViews>
    <sheetView tabSelected="1" zoomScale="84" zoomScaleNormal="84" workbookViewId="0">
      <selection activeCell="H13" sqref="H13"/>
    </sheetView>
  </sheetViews>
  <sheetFormatPr defaultRowHeight="15.75" x14ac:dyDescent="0.25"/>
  <cols>
    <col min="1" max="1" width="6.28515625" customWidth="1"/>
    <col min="2" max="6" width="9.140625" style="7" customWidth="1"/>
    <col min="7" max="7" width="23.5703125" style="7" customWidth="1"/>
    <col min="8" max="8" width="23" style="7" customWidth="1"/>
    <col min="9" max="9" width="27.85546875" customWidth="1"/>
    <col min="10" max="10" width="22.140625" customWidth="1"/>
    <col min="11" max="11" width="15.28515625" customWidth="1"/>
    <col min="12" max="12" width="11.28515625" bestFit="1"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2:12" ht="22.5" customHeight="1" thickBot="1" x14ac:dyDescent="0.3"/>
    <row r="2" spans="2:12" ht="81" customHeight="1" thickBot="1" x14ac:dyDescent="0.3">
      <c r="B2" s="606" t="s">
        <v>349</v>
      </c>
      <c r="C2" s="607"/>
      <c r="D2" s="607"/>
      <c r="E2" s="607"/>
      <c r="F2" s="607"/>
      <c r="G2" s="607"/>
      <c r="H2" s="607"/>
      <c r="I2" s="607"/>
      <c r="J2" s="608"/>
    </row>
    <row r="3" spans="2:12" ht="19.5" thickBot="1" x14ac:dyDescent="0.3">
      <c r="B3" s="609" t="s">
        <v>348</v>
      </c>
      <c r="C3" s="610"/>
      <c r="D3" s="610"/>
      <c r="E3" s="610"/>
      <c r="F3" s="610"/>
      <c r="G3" s="610"/>
      <c r="H3" s="610"/>
      <c r="I3" s="610"/>
      <c r="J3" s="611"/>
    </row>
    <row r="4" spans="2:12" ht="38.25" thickBot="1" x14ac:dyDescent="0.3">
      <c r="B4" s="612"/>
      <c r="C4" s="613"/>
      <c r="D4" s="613"/>
      <c r="E4" s="613"/>
      <c r="F4" s="613"/>
      <c r="G4" s="613"/>
      <c r="H4" s="177" t="s">
        <v>58</v>
      </c>
      <c r="I4" s="11" t="s">
        <v>147</v>
      </c>
      <c r="J4" s="12" t="s">
        <v>57</v>
      </c>
    </row>
    <row r="5" spans="2:12" ht="40.5" customHeight="1" thickBot="1" x14ac:dyDescent="0.3">
      <c r="B5" s="614" t="s">
        <v>148</v>
      </c>
      <c r="C5" s="615"/>
      <c r="D5" s="615"/>
      <c r="E5" s="615"/>
      <c r="F5" s="615"/>
      <c r="G5" s="615"/>
      <c r="H5" s="178">
        <f>SUM('Општина Дебрца'!G137)</f>
        <v>0</v>
      </c>
      <c r="I5" s="178">
        <f>H5*10%</f>
        <v>0</v>
      </c>
      <c r="J5" s="191">
        <f>H5+I5</f>
        <v>0</v>
      </c>
    </row>
    <row r="6" spans="2:12" ht="21.75" customHeight="1" thickBot="1" x14ac:dyDescent="0.3">
      <c r="B6" s="604" t="s">
        <v>149</v>
      </c>
      <c r="C6" s="605"/>
      <c r="D6" s="605"/>
      <c r="E6" s="605"/>
      <c r="F6" s="605"/>
      <c r="G6" s="605"/>
      <c r="H6" s="179">
        <f>SUM(H5:H5)</f>
        <v>0</v>
      </c>
      <c r="I6" s="179">
        <f>SUM(I5:I5)</f>
        <v>0</v>
      </c>
      <c r="J6" s="180">
        <f>SUM(J5:J5)</f>
        <v>0</v>
      </c>
      <c r="K6" s="406"/>
    </row>
    <row r="7" spans="2:12" ht="37.5" customHeight="1" thickBot="1" x14ac:dyDescent="0.4">
      <c r="B7" s="601" t="s">
        <v>151</v>
      </c>
      <c r="C7" s="602"/>
      <c r="D7" s="602"/>
      <c r="E7" s="602"/>
      <c r="F7" s="602"/>
      <c r="G7" s="603"/>
      <c r="H7" s="181">
        <f>SUM('Општина Центар Жупа'!G332)</f>
        <v>0</v>
      </c>
      <c r="I7" s="182">
        <f>H7*10%</f>
        <v>0</v>
      </c>
      <c r="J7" s="183">
        <f>H7+I7</f>
        <v>0</v>
      </c>
      <c r="K7" s="407"/>
    </row>
    <row r="8" spans="2:12" ht="25.5" customHeight="1" thickBot="1" x14ac:dyDescent="0.3">
      <c r="B8" s="604" t="s">
        <v>150</v>
      </c>
      <c r="C8" s="605"/>
      <c r="D8" s="605"/>
      <c r="E8" s="605"/>
      <c r="F8" s="605"/>
      <c r="G8" s="605"/>
      <c r="H8" s="179">
        <f>SUM(H7:H7)</f>
        <v>0</v>
      </c>
      <c r="I8" s="179">
        <f>SUM(I7:I7)</f>
        <v>0</v>
      </c>
      <c r="J8" s="180">
        <f>SUM(J7:J7)</f>
        <v>0</v>
      </c>
      <c r="K8" s="406"/>
      <c r="L8" s="184"/>
    </row>
    <row r="9" spans="2:12" ht="19.5" thickBot="1" x14ac:dyDescent="0.4">
      <c r="B9" s="598" t="s">
        <v>59</v>
      </c>
      <c r="C9" s="599"/>
      <c r="D9" s="599"/>
      <c r="E9" s="599"/>
      <c r="F9" s="599"/>
      <c r="G9" s="599"/>
      <c r="H9" s="599"/>
      <c r="I9" s="600"/>
      <c r="J9" s="185">
        <f>SUM(J6,J8)</f>
        <v>0</v>
      </c>
      <c r="K9" s="406"/>
    </row>
    <row r="10" spans="2:12" ht="26.25" customHeight="1" x14ac:dyDescent="0.25"/>
    <row r="11" spans="2:12" x14ac:dyDescent="0.25">
      <c r="H11" s="406"/>
    </row>
    <row r="12" spans="2:12" x14ac:dyDescent="0.25">
      <c r="H12" s="406"/>
    </row>
    <row r="13" spans="2:12" x14ac:dyDescent="0.25">
      <c r="J13" s="186"/>
    </row>
    <row r="35" spans="2:12" s="7" customFormat="1" x14ac:dyDescent="0.25">
      <c r="B35" s="7">
        <v>11</v>
      </c>
      <c r="I35"/>
      <c r="J35"/>
      <c r="K35"/>
      <c r="L35"/>
    </row>
    <row r="38" spans="2:12" s="7" customFormat="1" x14ac:dyDescent="0.25">
      <c r="B38" s="7">
        <v>12</v>
      </c>
      <c r="I38"/>
      <c r="J38"/>
      <c r="K38"/>
      <c r="L38"/>
    </row>
    <row r="39" spans="2:12" s="7" customFormat="1" x14ac:dyDescent="0.25">
      <c r="B39" s="7">
        <v>13</v>
      </c>
      <c r="I39"/>
      <c r="J39"/>
      <c r="K39"/>
      <c r="L39"/>
    </row>
    <row r="42" spans="2:12" s="7" customFormat="1" x14ac:dyDescent="0.25">
      <c r="B42" s="7">
        <v>14</v>
      </c>
      <c r="I42"/>
      <c r="J42"/>
      <c r="K42"/>
      <c r="L42"/>
    </row>
    <row r="43" spans="2:12" s="7" customFormat="1" x14ac:dyDescent="0.25">
      <c r="B43" s="7">
        <v>15</v>
      </c>
      <c r="I43"/>
      <c r="J43"/>
      <c r="K43"/>
      <c r="L43"/>
    </row>
    <row r="52" spans="2:12" s="7" customFormat="1" x14ac:dyDescent="0.25">
      <c r="B52" s="7">
        <v>20</v>
      </c>
      <c r="I52"/>
      <c r="J52"/>
      <c r="K52"/>
      <c r="L52"/>
    </row>
    <row r="53" spans="2:12" s="7" customFormat="1" x14ac:dyDescent="0.25">
      <c r="B53" s="187">
        <v>21</v>
      </c>
      <c r="I53"/>
      <c r="J53"/>
      <c r="K53"/>
      <c r="L53"/>
    </row>
    <row r="54" spans="2:12" s="7" customFormat="1" x14ac:dyDescent="0.25">
      <c r="B54" s="187">
        <v>22</v>
      </c>
      <c r="I54"/>
      <c r="J54"/>
      <c r="K54"/>
      <c r="L54"/>
    </row>
    <row r="55" spans="2:12" s="7" customFormat="1" x14ac:dyDescent="0.25">
      <c r="B55" s="187">
        <v>23</v>
      </c>
      <c r="I55"/>
      <c r="J55"/>
      <c r="K55"/>
      <c r="L55"/>
    </row>
    <row r="56" spans="2:12" s="7" customFormat="1" x14ac:dyDescent="0.25">
      <c r="B56" s="187">
        <v>24</v>
      </c>
      <c r="I56"/>
      <c r="J56"/>
      <c r="K56"/>
      <c r="L56"/>
    </row>
    <row r="57" spans="2:12" s="7" customFormat="1" x14ac:dyDescent="0.25">
      <c r="B57" s="187">
        <v>25</v>
      </c>
      <c r="I57"/>
      <c r="J57"/>
      <c r="K57"/>
      <c r="L57"/>
    </row>
    <row r="58" spans="2:12" s="7" customFormat="1" x14ac:dyDescent="0.25">
      <c r="B58" s="187">
        <v>26</v>
      </c>
      <c r="I58"/>
      <c r="J58"/>
      <c r="K58"/>
      <c r="L58"/>
    </row>
    <row r="59" spans="2:12" s="7" customFormat="1" x14ac:dyDescent="0.25">
      <c r="B59" s="187">
        <v>27</v>
      </c>
      <c r="I59"/>
      <c r="J59"/>
      <c r="K59"/>
      <c r="L59"/>
    </row>
    <row r="60" spans="2:12" s="7" customFormat="1" x14ac:dyDescent="0.25">
      <c r="B60" s="187">
        <v>28</v>
      </c>
      <c r="I60"/>
      <c r="J60"/>
      <c r="K60"/>
      <c r="L60"/>
    </row>
    <row r="61" spans="2:12" s="7" customFormat="1" x14ac:dyDescent="0.25">
      <c r="B61" s="187">
        <v>29</v>
      </c>
      <c r="I61"/>
      <c r="J61"/>
      <c r="K61"/>
      <c r="L61"/>
    </row>
    <row r="62" spans="2:12" s="7" customFormat="1" x14ac:dyDescent="0.25">
      <c r="B62" s="187">
        <v>30</v>
      </c>
      <c r="I62"/>
      <c r="J62"/>
      <c r="K62"/>
      <c r="L62"/>
    </row>
    <row r="63" spans="2:12" s="7" customFormat="1" x14ac:dyDescent="0.25">
      <c r="B63" s="187">
        <v>31</v>
      </c>
      <c r="I63"/>
      <c r="J63"/>
      <c r="K63"/>
      <c r="L63"/>
    </row>
    <row r="64" spans="2:12" s="7" customFormat="1" x14ac:dyDescent="0.25">
      <c r="B64" s="7">
        <v>32</v>
      </c>
      <c r="I64"/>
      <c r="J64"/>
      <c r="K64"/>
      <c r="L64"/>
    </row>
    <row r="65" spans="2:12" s="7" customFormat="1" x14ac:dyDescent="0.25">
      <c r="B65" s="7">
        <v>33</v>
      </c>
      <c r="I65"/>
      <c r="J65"/>
      <c r="K65"/>
      <c r="L65"/>
    </row>
    <row r="67" spans="2:12" s="7" customFormat="1" x14ac:dyDescent="0.25">
      <c r="B67" s="7">
        <v>34</v>
      </c>
      <c r="I67"/>
      <c r="J67"/>
      <c r="K67"/>
      <c r="L67"/>
    </row>
    <row r="68" spans="2:12" s="7" customFormat="1" x14ac:dyDescent="0.25">
      <c r="B68" s="187">
        <v>35</v>
      </c>
      <c r="C68" s="187"/>
      <c r="I68"/>
      <c r="J68"/>
      <c r="K68"/>
      <c r="L68"/>
    </row>
    <row r="69" spans="2:12" s="7" customFormat="1" x14ac:dyDescent="0.25">
      <c r="B69" s="187">
        <v>36</v>
      </c>
      <c r="C69" s="187"/>
      <c r="I69"/>
      <c r="J69"/>
      <c r="K69"/>
      <c r="L69"/>
    </row>
    <row r="70" spans="2:12" s="7" customFormat="1" x14ac:dyDescent="0.25">
      <c r="B70" s="187">
        <v>37</v>
      </c>
      <c r="C70" s="187"/>
      <c r="I70"/>
      <c r="J70"/>
      <c r="K70"/>
      <c r="L70"/>
    </row>
    <row r="71" spans="2:12" s="7" customFormat="1" x14ac:dyDescent="0.25">
      <c r="B71" s="187">
        <v>38</v>
      </c>
      <c r="C71" s="187"/>
      <c r="I71"/>
      <c r="J71"/>
      <c r="K71"/>
      <c r="L71"/>
    </row>
    <row r="73" spans="2:12" s="7" customFormat="1" x14ac:dyDescent="0.25">
      <c r="B73" s="7">
        <v>39</v>
      </c>
      <c r="I73"/>
      <c r="J73"/>
      <c r="K73"/>
      <c r="L73"/>
    </row>
    <row r="74" spans="2:12" s="7" customFormat="1" x14ac:dyDescent="0.25">
      <c r="B74" s="187">
        <v>40</v>
      </c>
      <c r="I74"/>
      <c r="J74"/>
      <c r="K74"/>
      <c r="L74"/>
    </row>
    <row r="75" spans="2:12" s="7" customFormat="1" x14ac:dyDescent="0.25">
      <c r="B75" s="187">
        <v>41</v>
      </c>
      <c r="I75"/>
      <c r="J75"/>
      <c r="K75"/>
      <c r="L75"/>
    </row>
    <row r="76" spans="2:12" s="7" customFormat="1" x14ac:dyDescent="0.25">
      <c r="B76" s="187">
        <v>42</v>
      </c>
      <c r="I76"/>
      <c r="J76"/>
      <c r="K76"/>
      <c r="L76"/>
    </row>
    <row r="77" spans="2:12" s="7" customFormat="1" x14ac:dyDescent="0.25">
      <c r="B77" s="187">
        <v>43</v>
      </c>
      <c r="I77"/>
      <c r="J77"/>
      <c r="K77"/>
      <c r="L77"/>
    </row>
    <row r="78" spans="2:12" s="7" customFormat="1" x14ac:dyDescent="0.25">
      <c r="B78" s="187">
        <v>44</v>
      </c>
      <c r="I78"/>
      <c r="J78"/>
      <c r="K78"/>
      <c r="L78"/>
    </row>
    <row r="79" spans="2:12" s="7" customFormat="1" x14ac:dyDescent="0.25">
      <c r="B79" s="7">
        <v>45</v>
      </c>
      <c r="I79"/>
      <c r="J79"/>
      <c r="K79"/>
      <c r="L79"/>
    </row>
    <row r="82" spans="2:12" s="7" customFormat="1" x14ac:dyDescent="0.25">
      <c r="B82" s="187">
        <v>46</v>
      </c>
      <c r="I82"/>
      <c r="J82"/>
      <c r="K82"/>
      <c r="L82"/>
    </row>
    <row r="83" spans="2:12" s="7" customFormat="1" x14ac:dyDescent="0.25">
      <c r="B83" s="187">
        <v>47</v>
      </c>
      <c r="I83"/>
      <c r="J83"/>
      <c r="K83"/>
      <c r="L83"/>
    </row>
    <row r="84" spans="2:12" s="7" customFormat="1" x14ac:dyDescent="0.25">
      <c r="B84" s="187">
        <v>48</v>
      </c>
      <c r="I84"/>
      <c r="J84"/>
      <c r="K84"/>
      <c r="L84"/>
    </row>
    <row r="85" spans="2:12" s="7" customFormat="1" x14ac:dyDescent="0.25">
      <c r="B85" s="187">
        <v>49</v>
      </c>
      <c r="I85"/>
      <c r="J85"/>
      <c r="K85"/>
      <c r="L85"/>
    </row>
    <row r="86" spans="2:12" s="7" customFormat="1" x14ac:dyDescent="0.25">
      <c r="B86" s="187">
        <v>50</v>
      </c>
      <c r="I86"/>
      <c r="J86"/>
      <c r="K86"/>
      <c r="L86"/>
    </row>
    <row r="87" spans="2:12" s="7" customFormat="1" x14ac:dyDescent="0.25">
      <c r="B87" s="187">
        <v>51</v>
      </c>
      <c r="I87"/>
      <c r="J87"/>
      <c r="K87"/>
      <c r="L87"/>
    </row>
    <row r="88" spans="2:12" s="7" customFormat="1" x14ac:dyDescent="0.25">
      <c r="B88" s="187">
        <v>52</v>
      </c>
      <c r="I88"/>
      <c r="J88"/>
      <c r="K88"/>
      <c r="L88"/>
    </row>
    <row r="89" spans="2:12" s="7" customFormat="1" x14ac:dyDescent="0.25">
      <c r="B89" s="187">
        <v>53</v>
      </c>
      <c r="I89"/>
      <c r="J89"/>
      <c r="K89"/>
      <c r="L89"/>
    </row>
    <row r="90" spans="2:12" s="7" customFormat="1" x14ac:dyDescent="0.25">
      <c r="B90" s="187">
        <v>54</v>
      </c>
      <c r="I90"/>
      <c r="J90"/>
      <c r="K90"/>
      <c r="L90"/>
    </row>
    <row r="91" spans="2:12" s="7" customFormat="1" ht="16.5" thickBot="1" x14ac:dyDescent="0.3">
      <c r="B91" s="188">
        <v>55</v>
      </c>
      <c r="I91"/>
      <c r="J91"/>
      <c r="K91"/>
      <c r="L91"/>
    </row>
    <row r="92" spans="2:12" s="7" customFormat="1" ht="16.5" thickBot="1" x14ac:dyDescent="0.3">
      <c r="B92" s="189"/>
      <c r="I92"/>
      <c r="J92"/>
      <c r="K92"/>
      <c r="L92"/>
    </row>
    <row r="93" spans="2:12" s="7" customFormat="1" x14ac:dyDescent="0.25">
      <c r="B93" s="7">
        <v>56</v>
      </c>
      <c r="I93"/>
      <c r="J93"/>
      <c r="K93"/>
      <c r="L93"/>
    </row>
    <row r="94" spans="2:12" s="7" customFormat="1" x14ac:dyDescent="0.25">
      <c r="B94" s="7">
        <v>57</v>
      </c>
      <c r="I94"/>
      <c r="J94"/>
      <c r="K94"/>
      <c r="L94"/>
    </row>
    <row r="95" spans="2:12" s="7" customFormat="1" x14ac:dyDescent="0.25">
      <c r="B95" s="7">
        <v>58</v>
      </c>
      <c r="I95"/>
      <c r="J95"/>
      <c r="K95"/>
      <c r="L95"/>
    </row>
    <row r="96" spans="2:12" s="7" customFormat="1" ht="16.5" thickBot="1" x14ac:dyDescent="0.3">
      <c r="I96"/>
      <c r="J96"/>
      <c r="K96"/>
      <c r="L96"/>
    </row>
    <row r="97" spans="2:12" s="7" customFormat="1" ht="16.5" thickBot="1" x14ac:dyDescent="0.3">
      <c r="B97" s="189"/>
      <c r="I97"/>
      <c r="J97"/>
      <c r="K97"/>
      <c r="L97"/>
    </row>
    <row r="98" spans="2:12" s="7" customFormat="1" x14ac:dyDescent="0.25">
      <c r="B98" s="190">
        <v>59</v>
      </c>
      <c r="I98"/>
      <c r="J98"/>
      <c r="K98"/>
      <c r="L98"/>
    </row>
    <row r="99" spans="2:12" s="7" customFormat="1" x14ac:dyDescent="0.25">
      <c r="B99" s="187">
        <v>60</v>
      </c>
      <c r="I99"/>
      <c r="J99"/>
      <c r="K99"/>
      <c r="L99"/>
    </row>
    <row r="100" spans="2:12" s="7" customFormat="1" x14ac:dyDescent="0.25">
      <c r="B100" s="187">
        <v>61</v>
      </c>
      <c r="I100"/>
      <c r="J100"/>
      <c r="K100"/>
      <c r="L100"/>
    </row>
    <row r="101" spans="2:12" s="7" customFormat="1" x14ac:dyDescent="0.25">
      <c r="B101" s="187">
        <v>62</v>
      </c>
      <c r="I101"/>
      <c r="J101"/>
      <c r="K101"/>
      <c r="L101"/>
    </row>
    <row r="102" spans="2:12" s="7" customFormat="1" x14ac:dyDescent="0.25">
      <c r="B102" s="187">
        <v>63</v>
      </c>
      <c r="I102"/>
      <c r="J102"/>
      <c r="K102"/>
      <c r="L102"/>
    </row>
    <row r="103" spans="2:12" s="7" customFormat="1" x14ac:dyDescent="0.25">
      <c r="B103" s="187">
        <v>64</v>
      </c>
      <c r="I103"/>
      <c r="J103"/>
      <c r="K103"/>
      <c r="L103"/>
    </row>
    <row r="104" spans="2:12" s="7" customFormat="1" x14ac:dyDescent="0.25">
      <c r="B104" s="187">
        <v>65</v>
      </c>
      <c r="I104"/>
      <c r="J104"/>
      <c r="K104"/>
      <c r="L104"/>
    </row>
    <row r="105" spans="2:12" s="7" customFormat="1" x14ac:dyDescent="0.25">
      <c r="B105" s="187">
        <v>66</v>
      </c>
      <c r="I105"/>
      <c r="J105"/>
      <c r="K105"/>
      <c r="L105"/>
    </row>
    <row r="106" spans="2:12" s="7" customFormat="1" x14ac:dyDescent="0.25">
      <c r="B106" s="187">
        <v>67</v>
      </c>
      <c r="I106"/>
      <c r="J106"/>
      <c r="K106"/>
      <c r="L106"/>
    </row>
    <row r="107" spans="2:12" s="7" customFormat="1" ht="16.5" thickBot="1" x14ac:dyDescent="0.3">
      <c r="B107" s="188">
        <v>68</v>
      </c>
      <c r="I107"/>
      <c r="J107"/>
      <c r="K107"/>
      <c r="L107"/>
    </row>
    <row r="108" spans="2:12" s="7" customFormat="1" ht="16.5" thickBot="1" x14ac:dyDescent="0.3">
      <c r="B108" s="189"/>
      <c r="I108"/>
      <c r="J108"/>
      <c r="K108"/>
      <c r="L108"/>
    </row>
    <row r="109" spans="2:12" s="7" customFormat="1" x14ac:dyDescent="0.25">
      <c r="B109" s="7">
        <v>69</v>
      </c>
      <c r="I109"/>
      <c r="J109"/>
      <c r="K109"/>
      <c r="L109"/>
    </row>
    <row r="110" spans="2:12" s="7" customFormat="1" x14ac:dyDescent="0.25">
      <c r="B110" s="7">
        <v>70</v>
      </c>
      <c r="I110"/>
      <c r="J110"/>
      <c r="K110"/>
      <c r="L110"/>
    </row>
    <row r="111" spans="2:12" s="7" customFormat="1" x14ac:dyDescent="0.25">
      <c r="B111" s="7">
        <v>71</v>
      </c>
      <c r="I111"/>
      <c r="J111"/>
      <c r="K111"/>
      <c r="L111"/>
    </row>
    <row r="114" spans="2:12" s="7" customFormat="1" x14ac:dyDescent="0.25">
      <c r="B114" s="187">
        <v>72</v>
      </c>
      <c r="I114"/>
      <c r="J114"/>
      <c r="K114"/>
      <c r="L114"/>
    </row>
    <row r="115" spans="2:12" s="7" customFormat="1" x14ac:dyDescent="0.25">
      <c r="B115" s="187">
        <v>73</v>
      </c>
      <c r="I115"/>
      <c r="J115"/>
      <c r="K115"/>
      <c r="L115"/>
    </row>
    <row r="116" spans="2:12" s="7" customFormat="1" x14ac:dyDescent="0.25">
      <c r="B116" s="187">
        <v>74</v>
      </c>
      <c r="I116"/>
      <c r="J116"/>
      <c r="K116"/>
      <c r="L116"/>
    </row>
    <row r="117" spans="2:12" s="7" customFormat="1" x14ac:dyDescent="0.25">
      <c r="B117" s="187">
        <v>75</v>
      </c>
      <c r="I117"/>
      <c r="J117"/>
      <c r="K117"/>
      <c r="L117"/>
    </row>
    <row r="118" spans="2:12" s="7" customFormat="1" x14ac:dyDescent="0.25">
      <c r="B118" s="187">
        <v>76</v>
      </c>
      <c r="I118"/>
      <c r="J118"/>
      <c r="K118"/>
      <c r="L118"/>
    </row>
    <row r="119" spans="2:12" s="7" customFormat="1" x14ac:dyDescent="0.25">
      <c r="B119" s="187">
        <v>77</v>
      </c>
      <c r="I119"/>
      <c r="J119"/>
      <c r="K119"/>
      <c r="L119"/>
    </row>
    <row r="120" spans="2:12" s="7" customFormat="1" x14ac:dyDescent="0.25">
      <c r="B120" s="187">
        <v>78</v>
      </c>
      <c r="I120"/>
      <c r="J120"/>
      <c r="K120"/>
      <c r="L120"/>
    </row>
    <row r="121" spans="2:12" s="7" customFormat="1" x14ac:dyDescent="0.25">
      <c r="B121" s="187">
        <v>79</v>
      </c>
      <c r="I121"/>
      <c r="J121"/>
      <c r="K121"/>
      <c r="L121"/>
    </row>
    <row r="122" spans="2:12" s="7" customFormat="1" x14ac:dyDescent="0.25">
      <c r="B122" s="187">
        <v>80</v>
      </c>
      <c r="I122"/>
      <c r="J122"/>
      <c r="K122"/>
      <c r="L122"/>
    </row>
    <row r="123" spans="2:12" s="7" customFormat="1" x14ac:dyDescent="0.25">
      <c r="B123" s="187">
        <v>81</v>
      </c>
      <c r="I123"/>
      <c r="J123"/>
      <c r="K123"/>
      <c r="L123"/>
    </row>
    <row r="124" spans="2:12" s="7" customFormat="1" x14ac:dyDescent="0.25">
      <c r="B124" s="187">
        <v>82</v>
      </c>
      <c r="I124"/>
      <c r="J124"/>
      <c r="K124"/>
      <c r="L124"/>
    </row>
    <row r="125" spans="2:12" s="7" customFormat="1" x14ac:dyDescent="0.25">
      <c r="B125" s="187">
        <v>83</v>
      </c>
      <c r="I125"/>
      <c r="J125"/>
      <c r="K125"/>
      <c r="L125"/>
    </row>
    <row r="126" spans="2:12" s="7" customFormat="1" x14ac:dyDescent="0.25">
      <c r="B126" s="187">
        <v>84</v>
      </c>
      <c r="I126"/>
      <c r="J126"/>
      <c r="K126"/>
      <c r="L126"/>
    </row>
    <row r="127" spans="2:12" s="7" customFormat="1" ht="16.5" thickBot="1" x14ac:dyDescent="0.3">
      <c r="B127" s="188">
        <v>85</v>
      </c>
      <c r="I127"/>
      <c r="J127"/>
      <c r="K127"/>
      <c r="L127"/>
    </row>
    <row r="128" spans="2:12" s="7" customFormat="1" ht="16.5" thickBot="1" x14ac:dyDescent="0.3">
      <c r="B128" s="189"/>
      <c r="I128"/>
      <c r="J128"/>
      <c r="K128"/>
      <c r="L128"/>
    </row>
    <row r="129" spans="2:12" s="7" customFormat="1" x14ac:dyDescent="0.25">
      <c r="B129" s="7">
        <v>86</v>
      </c>
      <c r="I129"/>
      <c r="J129"/>
      <c r="K129"/>
      <c r="L129"/>
    </row>
    <row r="130" spans="2:12" s="7" customFormat="1" x14ac:dyDescent="0.25">
      <c r="B130" s="7">
        <v>87</v>
      </c>
      <c r="I130"/>
      <c r="J130"/>
      <c r="K130"/>
      <c r="L130"/>
    </row>
    <row r="131" spans="2:12" s="7" customFormat="1" x14ac:dyDescent="0.25">
      <c r="B131" s="7">
        <v>88</v>
      </c>
      <c r="I131"/>
      <c r="J131"/>
      <c r="K131"/>
      <c r="L131"/>
    </row>
    <row r="132" spans="2:12" s="7" customFormat="1" x14ac:dyDescent="0.25">
      <c r="B132" s="7">
        <v>89</v>
      </c>
      <c r="I132"/>
      <c r="J132"/>
      <c r="K132"/>
      <c r="L132"/>
    </row>
    <row r="133" spans="2:12" s="7" customFormat="1" x14ac:dyDescent="0.25">
      <c r="B133" s="7">
        <v>90</v>
      </c>
      <c r="I133"/>
      <c r="J133"/>
      <c r="K133"/>
      <c r="L133"/>
    </row>
    <row r="135" spans="2:12" s="7" customFormat="1" x14ac:dyDescent="0.25">
      <c r="B135" s="7">
        <v>91</v>
      </c>
      <c r="I135"/>
      <c r="J135"/>
      <c r="K135"/>
      <c r="L135"/>
    </row>
    <row r="136" spans="2:12" s="7" customFormat="1" x14ac:dyDescent="0.25">
      <c r="B136" s="7">
        <v>92</v>
      </c>
      <c r="I136"/>
      <c r="J136"/>
      <c r="K136"/>
      <c r="L136"/>
    </row>
    <row r="137" spans="2:12" s="7" customFormat="1" x14ac:dyDescent="0.25">
      <c r="B137" s="7">
        <v>93</v>
      </c>
      <c r="I137"/>
      <c r="J137"/>
      <c r="K137"/>
      <c r="L137"/>
    </row>
    <row r="138" spans="2:12" s="7" customFormat="1" x14ac:dyDescent="0.25">
      <c r="B138" s="7">
        <v>94</v>
      </c>
      <c r="I138"/>
      <c r="J138"/>
      <c r="K138"/>
      <c r="L138"/>
    </row>
    <row r="141" spans="2:12" s="7" customFormat="1" x14ac:dyDescent="0.25">
      <c r="B141" s="7">
        <v>95</v>
      </c>
      <c r="I141"/>
      <c r="J141"/>
      <c r="K141"/>
      <c r="L141"/>
    </row>
    <row r="142" spans="2:12" s="7" customFormat="1" ht="16.5" thickBot="1" x14ac:dyDescent="0.3">
      <c r="I142"/>
      <c r="J142"/>
      <c r="K142"/>
      <c r="L142"/>
    </row>
    <row r="143" spans="2:12" s="7" customFormat="1" ht="16.5" thickBot="1" x14ac:dyDescent="0.3">
      <c r="B143" s="189"/>
      <c r="I143"/>
      <c r="J143"/>
      <c r="K143"/>
      <c r="L143"/>
    </row>
    <row r="144" spans="2:12" s="7" customFormat="1" x14ac:dyDescent="0.25">
      <c r="B144" s="190">
        <v>96</v>
      </c>
      <c r="I144"/>
      <c r="J144"/>
      <c r="K144"/>
      <c r="L144"/>
    </row>
    <row r="145" spans="2:12" s="7" customFormat="1" x14ac:dyDescent="0.25">
      <c r="B145" s="187">
        <v>97</v>
      </c>
      <c r="I145"/>
      <c r="J145"/>
      <c r="K145"/>
      <c r="L145"/>
    </row>
    <row r="146" spans="2:12" s="7" customFormat="1" x14ac:dyDescent="0.25">
      <c r="B146" s="187">
        <v>98</v>
      </c>
      <c r="I146"/>
      <c r="J146"/>
      <c r="K146"/>
      <c r="L146"/>
    </row>
    <row r="147" spans="2:12" s="7" customFormat="1" x14ac:dyDescent="0.25">
      <c r="B147" s="187">
        <v>99</v>
      </c>
      <c r="I147"/>
      <c r="J147"/>
      <c r="K147"/>
      <c r="L147"/>
    </row>
    <row r="148" spans="2:12" s="7" customFormat="1" x14ac:dyDescent="0.25">
      <c r="B148" s="187">
        <v>100</v>
      </c>
      <c r="I148"/>
      <c r="J148"/>
      <c r="K148"/>
      <c r="L148"/>
    </row>
    <row r="149" spans="2:12" s="7" customFormat="1" x14ac:dyDescent="0.25">
      <c r="B149" s="187">
        <v>101</v>
      </c>
      <c r="I149"/>
      <c r="J149"/>
      <c r="K149"/>
      <c r="L149"/>
    </row>
    <row r="150" spans="2:12" s="7" customFormat="1" x14ac:dyDescent="0.25">
      <c r="B150" s="187">
        <v>102</v>
      </c>
      <c r="I150"/>
      <c r="J150"/>
      <c r="K150"/>
      <c r="L150"/>
    </row>
    <row r="151" spans="2:12" s="7" customFormat="1" x14ac:dyDescent="0.25">
      <c r="B151" s="187">
        <v>103</v>
      </c>
      <c r="I151"/>
      <c r="J151"/>
      <c r="K151"/>
      <c r="L151"/>
    </row>
    <row r="152" spans="2:12" s="7" customFormat="1" x14ac:dyDescent="0.25">
      <c r="B152" s="187">
        <v>104</v>
      </c>
      <c r="I152"/>
      <c r="J152"/>
      <c r="K152"/>
      <c r="L152"/>
    </row>
    <row r="153" spans="2:12" s="7" customFormat="1" ht="16.5" thickBot="1" x14ac:dyDescent="0.3">
      <c r="B153" s="188">
        <v>105</v>
      </c>
      <c r="I153"/>
      <c r="J153"/>
      <c r="K153"/>
      <c r="L153"/>
    </row>
    <row r="154" spans="2:12" s="7" customFormat="1" ht="16.5" thickBot="1" x14ac:dyDescent="0.3">
      <c r="B154" s="189"/>
      <c r="I154"/>
      <c r="J154"/>
      <c r="K154"/>
      <c r="L154"/>
    </row>
    <row r="155" spans="2:12" s="7" customFormat="1" x14ac:dyDescent="0.25">
      <c r="B155" s="7">
        <v>106</v>
      </c>
      <c r="I155"/>
      <c r="J155"/>
      <c r="K155"/>
      <c r="L155"/>
    </row>
    <row r="156" spans="2:12" s="7" customFormat="1" x14ac:dyDescent="0.25">
      <c r="B156" s="7">
        <v>107</v>
      </c>
      <c r="I156"/>
      <c r="J156"/>
      <c r="K156"/>
      <c r="L156"/>
    </row>
    <row r="157" spans="2:12" s="7" customFormat="1" x14ac:dyDescent="0.25">
      <c r="B157" s="7">
        <v>108</v>
      </c>
      <c r="I157"/>
      <c r="J157"/>
      <c r="K157"/>
      <c r="L157"/>
    </row>
    <row r="160" spans="2:12" s="7" customFormat="1" x14ac:dyDescent="0.25">
      <c r="B160" s="187">
        <v>109</v>
      </c>
      <c r="I160"/>
      <c r="J160"/>
      <c r="K160"/>
      <c r="L160"/>
    </row>
    <row r="161" spans="2:12" s="7" customFormat="1" x14ac:dyDescent="0.25">
      <c r="B161" s="187">
        <v>110</v>
      </c>
      <c r="I161"/>
      <c r="J161"/>
      <c r="K161"/>
      <c r="L161"/>
    </row>
    <row r="162" spans="2:12" s="7" customFormat="1" x14ac:dyDescent="0.25">
      <c r="B162" s="187">
        <v>111</v>
      </c>
      <c r="I162"/>
      <c r="J162"/>
      <c r="K162"/>
      <c r="L162"/>
    </row>
    <row r="163" spans="2:12" s="7" customFormat="1" x14ac:dyDescent="0.25">
      <c r="B163" s="187">
        <v>112</v>
      </c>
      <c r="I163"/>
      <c r="J163"/>
      <c r="K163"/>
      <c r="L163"/>
    </row>
    <row r="164" spans="2:12" s="7" customFormat="1" x14ac:dyDescent="0.25">
      <c r="B164" s="187">
        <v>113</v>
      </c>
      <c r="I164"/>
      <c r="J164"/>
      <c r="K164"/>
      <c r="L164"/>
    </row>
    <row r="165" spans="2:12" s="7" customFormat="1" x14ac:dyDescent="0.25">
      <c r="B165" s="187">
        <v>114</v>
      </c>
      <c r="I165"/>
      <c r="J165"/>
      <c r="K165"/>
      <c r="L165"/>
    </row>
    <row r="166" spans="2:12" s="7" customFormat="1" x14ac:dyDescent="0.25">
      <c r="B166" s="187">
        <v>115</v>
      </c>
      <c r="I166"/>
      <c r="J166"/>
      <c r="K166"/>
      <c r="L166"/>
    </row>
    <row r="167" spans="2:12" s="7" customFormat="1" x14ac:dyDescent="0.25">
      <c r="B167" s="187">
        <v>116</v>
      </c>
      <c r="I167"/>
      <c r="J167"/>
      <c r="K167"/>
      <c r="L167"/>
    </row>
    <row r="168" spans="2:12" s="7" customFormat="1" x14ac:dyDescent="0.25">
      <c r="B168" s="187">
        <v>117</v>
      </c>
      <c r="I168"/>
      <c r="J168"/>
      <c r="K168"/>
      <c r="L168"/>
    </row>
    <row r="169" spans="2:12" s="7" customFormat="1" ht="16.5" thickBot="1" x14ac:dyDescent="0.3">
      <c r="B169" s="188">
        <v>118</v>
      </c>
      <c r="I169"/>
      <c r="J169"/>
      <c r="K169"/>
      <c r="L169"/>
    </row>
    <row r="170" spans="2:12" s="7" customFormat="1" ht="16.5" thickBot="1" x14ac:dyDescent="0.3">
      <c r="B170" s="189"/>
      <c r="I170"/>
      <c r="J170"/>
      <c r="K170"/>
      <c r="L170"/>
    </row>
    <row r="171" spans="2:12" s="7" customFormat="1" x14ac:dyDescent="0.25">
      <c r="B171" s="7">
        <v>119</v>
      </c>
      <c r="I171"/>
      <c r="J171"/>
      <c r="K171"/>
      <c r="L171"/>
    </row>
    <row r="172" spans="2:12" s="7" customFormat="1" x14ac:dyDescent="0.25">
      <c r="B172" s="7">
        <v>120</v>
      </c>
      <c r="I172"/>
      <c r="J172"/>
      <c r="K172"/>
      <c r="L172"/>
    </row>
    <row r="173" spans="2:12" s="7" customFormat="1" x14ac:dyDescent="0.25">
      <c r="B173" s="7">
        <v>121</v>
      </c>
      <c r="I173"/>
      <c r="J173"/>
      <c r="K173"/>
      <c r="L173"/>
    </row>
    <row r="177" spans="2:12" s="7" customFormat="1" x14ac:dyDescent="0.25">
      <c r="B177" s="7">
        <v>122</v>
      </c>
      <c r="I177"/>
      <c r="J177"/>
      <c r="K177"/>
      <c r="L177"/>
    </row>
    <row r="179" spans="2:12" s="7" customFormat="1" x14ac:dyDescent="0.25">
      <c r="B179" s="7">
        <v>123</v>
      </c>
      <c r="I179"/>
      <c r="J179"/>
      <c r="K179"/>
      <c r="L179"/>
    </row>
    <row r="182" spans="2:12" s="7" customFormat="1" x14ac:dyDescent="0.25">
      <c r="B182" s="7">
        <v>124</v>
      </c>
      <c r="I182"/>
      <c r="J182"/>
      <c r="K182"/>
      <c r="L182"/>
    </row>
    <row r="186" spans="2:12" s="7" customFormat="1" x14ac:dyDescent="0.25">
      <c r="B186" s="7">
        <v>125</v>
      </c>
      <c r="I186"/>
      <c r="J186"/>
      <c r="K186"/>
      <c r="L186"/>
    </row>
    <row r="193" spans="2:12" s="7" customFormat="1" x14ac:dyDescent="0.25">
      <c r="B193" s="7">
        <v>126</v>
      </c>
      <c r="I193"/>
      <c r="J193"/>
      <c r="K193"/>
      <c r="L193"/>
    </row>
    <row r="194" spans="2:12" s="7" customFormat="1" x14ac:dyDescent="0.25">
      <c r="B194" s="7">
        <v>127</v>
      </c>
      <c r="I194"/>
      <c r="J194"/>
      <c r="K194"/>
      <c r="L194"/>
    </row>
    <row r="195" spans="2:12" s="7" customFormat="1" x14ac:dyDescent="0.25">
      <c r="B195" s="7">
        <v>128</v>
      </c>
      <c r="I195"/>
      <c r="J195"/>
      <c r="K195"/>
      <c r="L195"/>
    </row>
    <row r="197" spans="2:12" s="7" customFormat="1" x14ac:dyDescent="0.25">
      <c r="B197" s="7">
        <v>129</v>
      </c>
      <c r="I197"/>
      <c r="J197"/>
      <c r="K197"/>
      <c r="L197"/>
    </row>
    <row r="199" spans="2:12" s="7" customFormat="1" x14ac:dyDescent="0.25">
      <c r="B199" s="7">
        <v>130</v>
      </c>
      <c r="I199"/>
      <c r="J199"/>
      <c r="K199"/>
      <c r="L199"/>
    </row>
    <row r="211" spans="8:8" x14ac:dyDescent="0.25">
      <c r="H211" s="7">
        <f>SUM(H205:H210)</f>
        <v>0</v>
      </c>
    </row>
  </sheetData>
  <mergeCells count="8">
    <mergeCell ref="B9:I9"/>
    <mergeCell ref="B7:G7"/>
    <mergeCell ref="B8:G8"/>
    <mergeCell ref="B2:J2"/>
    <mergeCell ref="B3:J3"/>
    <mergeCell ref="B4:G4"/>
    <mergeCell ref="B5:G5"/>
    <mergeCell ref="B6:G6"/>
  </mergeCells>
  <pageMargins left="0.70866141732283505" right="0.70866141732283505" top="0.74803149606299202" bottom="0.74803149606299202" header="0.31496062992126" footer="0.31496062992126"/>
  <pageSetup paperSize="9" scale="58" fitToHeight="0" orientation="portrait" r:id="rId1"/>
  <headerFooter>
    <oddHeader>&amp;CРекапитулар за Тендер 6 дел 1</oddHeader>
    <oddFooter>&amp;LТендер 6 дел 1&amp;CРекапитулар за Тендер 6 дел 1&amp;R&amp;N/&amp;N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Општина Центар Жупа</vt:lpstr>
      <vt:lpstr>Општина Дебрца</vt:lpstr>
      <vt:lpstr>Тендер5-Дел.6-Рекапитулар </vt:lpstr>
      <vt:lpstr>'Општина Дебрца'!Print_Area</vt:lpstr>
      <vt:lpstr>'Општина Центар Жупа'!Print_Area</vt:lpstr>
      <vt:lpstr>'Тендер5-Дел.6-Рекапитулар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User</cp:lastModifiedBy>
  <cp:lastPrinted>2023-04-19T08:50:18Z</cp:lastPrinted>
  <dcterms:created xsi:type="dcterms:W3CDTF">2021-09-06T05:13:51Z</dcterms:created>
  <dcterms:modified xsi:type="dcterms:W3CDTF">2023-04-26T13:24:38Z</dcterms:modified>
</cp:coreProperties>
</file>